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meekma\Desktop\OTWI2.MM.DD.YY\documentation\"/>
    </mc:Choice>
  </mc:AlternateContent>
  <bookViews>
    <workbookView xWindow="1740" yWindow="-45" windowWidth="15180" windowHeight="9645" tabRatio="899" activeTab="10"/>
  </bookViews>
  <sheets>
    <sheet name="Task List" sheetId="1" r:id="rId1"/>
    <sheet name="Checklist" sheetId="16" r:id="rId2"/>
    <sheet name="Timeline" sheetId="2" r:id="rId3"/>
    <sheet name="Location Map" sheetId="3" r:id="rId4"/>
    <sheet name="Flood Impacts" sheetId="4" r:id="rId5"/>
    <sheet name="Rating - Fox" sheetId="5" r:id="rId6"/>
    <sheet name="Rating - Illinois" sheetId="17" r:id="rId7"/>
    <sheet name="Structures" sheetId="6" r:id="rId8"/>
    <sheet name="Tech Doc" sheetId="7" r:id="rId9"/>
    <sheet name="Metadata" sheetId="8" r:id="rId10"/>
    <sheet name="File Structure" sheetId="9" r:id="rId11"/>
    <sheet name="Terrain" sheetId="11" r:id="rId12"/>
    <sheet name="Spatial Calc" sheetId="14" r:id="rId13"/>
    <sheet name="Local Flow Analysis" sheetId="13" state="hidden" r:id="rId14"/>
    <sheet name="Version" sheetId="15" state="hidden" r:id="rId15"/>
  </sheets>
  <definedNames>
    <definedName name="_xlnm.Print_Area" localSheetId="1">Checklist!$A$1:$F$49</definedName>
    <definedName name="_xlnm.Print_Area" localSheetId="0">'Task List'!$A$1:$S$180</definedName>
    <definedName name="Z_5085D6F4_6404_4163_9CA4_2DF30C83B0B6_.wvu.PrintArea" localSheetId="0" hidden="1">'Task List'!$A$1:$S$180</definedName>
    <definedName name="Z_5085D6F4_6404_4163_9CA4_2DF30C83B0B6_.wvu.Rows" localSheetId="7" hidden="1">Structures!$2:$17</definedName>
  </definedNames>
  <calcPr calcId="152511"/>
  <customWorkbookViews>
    <customWorkbookView name="Kris.Lander - Personal View" guid="{5085D6F4-6404-4163-9CA4-2DF30C83B0B6}" mergeInterval="0" personalView="1" maximized="1" xWindow="1" yWindow="1" windowWidth="1596" windowHeight="675" tabRatio="899" activeSheetId="1" showComments="commIndAndComment"/>
  </customWorkbookViews>
</workbook>
</file>

<file path=xl/calcChain.xml><?xml version="1.0" encoding="utf-8"?>
<calcChain xmlns="http://schemas.openxmlformats.org/spreadsheetml/2006/main">
  <c r="U22" i="5" l="1"/>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1" i="5"/>
  <c r="U202" i="5"/>
  <c r="U203" i="5"/>
  <c r="U204" i="5"/>
  <c r="U205" i="5"/>
  <c r="U206" i="5"/>
  <c r="U207" i="5"/>
  <c r="U208" i="5"/>
  <c r="U209" i="5"/>
  <c r="U210" i="5"/>
  <c r="U211" i="5"/>
  <c r="U212" i="5"/>
  <c r="U213" i="5"/>
  <c r="U214" i="5"/>
  <c r="U215" i="5"/>
  <c r="U216" i="5"/>
  <c r="U217" i="5"/>
  <c r="U218" i="5"/>
  <c r="U219" i="5"/>
  <c r="U220" i="5"/>
  <c r="U221" i="5"/>
  <c r="U222" i="5"/>
  <c r="U223" i="5"/>
  <c r="U224" i="5"/>
  <c r="U225" i="5"/>
  <c r="U226" i="5"/>
  <c r="U227" i="5"/>
  <c r="U228" i="5"/>
  <c r="U229" i="5"/>
  <c r="U230" i="5"/>
  <c r="U231" i="5"/>
  <c r="U232" i="5"/>
  <c r="U233" i="5"/>
  <c r="U234" i="5"/>
  <c r="U235" i="5"/>
  <c r="U236" i="5"/>
  <c r="U237" i="5"/>
  <c r="U238" i="5"/>
  <c r="U239" i="5"/>
  <c r="U240" i="5"/>
  <c r="U241" i="5"/>
  <c r="U242" i="5"/>
  <c r="U243" i="5"/>
  <c r="U244" i="5"/>
  <c r="U245" i="5"/>
  <c r="U246" i="5"/>
  <c r="U247" i="5"/>
  <c r="U248" i="5"/>
  <c r="U249" i="5"/>
  <c r="U250" i="5"/>
  <c r="U251" i="5"/>
  <c r="U252" i="5"/>
  <c r="U253" i="5"/>
  <c r="U254" i="5"/>
  <c r="U255" i="5"/>
  <c r="U256" i="5"/>
  <c r="U257" i="5"/>
  <c r="U258" i="5"/>
  <c r="U259" i="5"/>
  <c r="U260" i="5"/>
  <c r="U261" i="5"/>
  <c r="U262" i="5"/>
  <c r="U263" i="5"/>
  <c r="U264" i="5"/>
  <c r="U265" i="5"/>
  <c r="U266" i="5"/>
  <c r="U267" i="5"/>
  <c r="U268" i="5"/>
  <c r="U269" i="5"/>
  <c r="U270" i="5"/>
  <c r="U271" i="5"/>
  <c r="U272" i="5"/>
  <c r="U273" i="5"/>
  <c r="U274" i="5"/>
  <c r="U275" i="5"/>
  <c r="U276" i="5"/>
  <c r="U277" i="5"/>
  <c r="U278" i="5"/>
  <c r="U279" i="5"/>
  <c r="U280" i="5"/>
  <c r="U281" i="5"/>
  <c r="U282" i="5"/>
  <c r="U283" i="5"/>
  <c r="U284" i="5"/>
  <c r="U285" i="5"/>
  <c r="U286" i="5"/>
  <c r="U287" i="5"/>
  <c r="U288" i="5"/>
  <c r="U289" i="5"/>
  <c r="U290" i="5"/>
  <c r="U291" i="5"/>
  <c r="U292" i="5"/>
  <c r="U293" i="5"/>
  <c r="U294" i="5"/>
  <c r="U295" i="5"/>
  <c r="U296" i="5"/>
  <c r="U297" i="5"/>
  <c r="U298" i="5"/>
  <c r="U299" i="5"/>
  <c r="U300" i="5"/>
  <c r="U301" i="5"/>
  <c r="U302" i="5"/>
  <c r="U303" i="5"/>
  <c r="U304" i="5"/>
  <c r="U305" i="5"/>
  <c r="U306" i="5"/>
  <c r="U307" i="5"/>
  <c r="U308" i="5"/>
  <c r="U309" i="5"/>
  <c r="U310" i="5"/>
  <c r="U311" i="5"/>
  <c r="U312" i="5"/>
  <c r="U313" i="5"/>
  <c r="U314" i="5"/>
  <c r="U315" i="5"/>
  <c r="U316" i="5"/>
  <c r="U317" i="5"/>
  <c r="U318" i="5"/>
  <c r="U319" i="5"/>
  <c r="U320" i="5"/>
  <c r="U321" i="5"/>
  <c r="U322" i="5"/>
  <c r="U323" i="5"/>
  <c r="U324" i="5"/>
  <c r="U325" i="5"/>
  <c r="U326" i="5"/>
  <c r="U327" i="5"/>
  <c r="U328" i="5"/>
  <c r="U329" i="5"/>
  <c r="U330" i="5"/>
  <c r="U331" i="5"/>
  <c r="U332" i="5"/>
  <c r="U333" i="5"/>
  <c r="U334" i="5"/>
  <c r="U335" i="5"/>
  <c r="U336" i="5"/>
  <c r="U337" i="5"/>
  <c r="U338" i="5"/>
  <c r="U339" i="5"/>
  <c r="U340" i="5"/>
  <c r="U341" i="5"/>
  <c r="U342" i="5"/>
  <c r="U343" i="5"/>
  <c r="U344" i="5"/>
  <c r="U345" i="5"/>
  <c r="U346" i="5"/>
  <c r="U347" i="5"/>
  <c r="U348" i="5"/>
  <c r="U349" i="5"/>
  <c r="U350" i="5"/>
  <c r="U351" i="5"/>
  <c r="U352" i="5"/>
  <c r="U353" i="5"/>
  <c r="U354" i="5"/>
  <c r="U355" i="5"/>
  <c r="U356" i="5"/>
  <c r="U357" i="5"/>
  <c r="U358" i="5"/>
  <c r="U359" i="5"/>
  <c r="U360" i="5"/>
  <c r="U361" i="5"/>
  <c r="U362" i="5"/>
  <c r="U363" i="5"/>
  <c r="U364" i="5"/>
  <c r="U365" i="5"/>
  <c r="U366" i="5"/>
  <c r="U367" i="5"/>
  <c r="U368" i="5"/>
  <c r="U369" i="5"/>
  <c r="U370" i="5"/>
  <c r="U371" i="5"/>
  <c r="U372" i="5"/>
  <c r="U373" i="5"/>
  <c r="U374" i="5"/>
  <c r="U375" i="5"/>
  <c r="U376" i="5"/>
  <c r="U377" i="5"/>
  <c r="U378" i="5"/>
  <c r="U379" i="5"/>
  <c r="U380" i="5"/>
  <c r="U381" i="5"/>
  <c r="U382" i="5"/>
  <c r="U383" i="5"/>
  <c r="U384" i="5"/>
  <c r="U385" i="5"/>
  <c r="U386" i="5"/>
  <c r="U387" i="5"/>
  <c r="U388" i="5"/>
  <c r="U389" i="5"/>
  <c r="U390" i="5"/>
  <c r="U391" i="5"/>
  <c r="U392" i="5"/>
  <c r="U393" i="5"/>
  <c r="U394" i="5"/>
  <c r="U395" i="5"/>
  <c r="U396" i="5"/>
  <c r="U397" i="5"/>
  <c r="U398" i="5"/>
  <c r="U399" i="5"/>
  <c r="U400" i="5"/>
  <c r="U401" i="5"/>
  <c r="U402" i="5"/>
  <c r="U403" i="5"/>
  <c r="U404" i="5"/>
  <c r="U405" i="5"/>
  <c r="U406" i="5"/>
  <c r="U407" i="5"/>
  <c r="U408" i="5"/>
  <c r="U409" i="5"/>
  <c r="U410" i="5"/>
  <c r="U411" i="5"/>
  <c r="U412" i="5"/>
  <c r="U413" i="5"/>
  <c r="U414" i="5"/>
  <c r="U415" i="5"/>
  <c r="U416" i="5"/>
  <c r="U417" i="5"/>
  <c r="U418" i="5"/>
  <c r="U419" i="5"/>
  <c r="U420" i="5"/>
  <c r="U421" i="5"/>
  <c r="U422" i="5"/>
  <c r="U423" i="5"/>
  <c r="U424" i="5"/>
  <c r="U425" i="5"/>
  <c r="U426" i="5"/>
  <c r="U427" i="5"/>
  <c r="U428" i="5"/>
  <c r="U429" i="5"/>
  <c r="U430" i="5"/>
  <c r="U431" i="5"/>
  <c r="U432" i="5"/>
  <c r="U433" i="5"/>
  <c r="U434" i="5"/>
  <c r="U435" i="5"/>
  <c r="U436" i="5"/>
  <c r="U437" i="5"/>
  <c r="U438" i="5"/>
  <c r="U439" i="5"/>
  <c r="U440" i="5"/>
  <c r="U441" i="5"/>
  <c r="U442" i="5"/>
  <c r="U443" i="5"/>
  <c r="U444" i="5"/>
  <c r="U445" i="5"/>
  <c r="U446" i="5"/>
  <c r="U447" i="5"/>
  <c r="U448" i="5"/>
  <c r="U449" i="5"/>
  <c r="U450" i="5"/>
  <c r="U451" i="5"/>
  <c r="U452" i="5"/>
  <c r="U453" i="5"/>
  <c r="U454" i="5"/>
  <c r="U455" i="5"/>
  <c r="U456" i="5"/>
  <c r="U457" i="5"/>
  <c r="U458" i="5"/>
  <c r="U459" i="5"/>
  <c r="U460" i="5"/>
  <c r="U461" i="5"/>
  <c r="U462" i="5"/>
  <c r="U463" i="5"/>
  <c r="U464" i="5"/>
  <c r="U465" i="5"/>
  <c r="U466" i="5"/>
  <c r="U467" i="5"/>
  <c r="U468" i="5"/>
  <c r="U469" i="5"/>
  <c r="U470" i="5"/>
  <c r="U471" i="5"/>
  <c r="U472" i="5"/>
  <c r="U473" i="5"/>
  <c r="U474" i="5"/>
  <c r="U475" i="5"/>
  <c r="U476" i="5"/>
  <c r="U477" i="5"/>
  <c r="U478" i="5"/>
  <c r="U479" i="5"/>
  <c r="U480" i="5"/>
  <c r="U481" i="5"/>
  <c r="U482" i="5"/>
  <c r="U483" i="5"/>
  <c r="U484" i="5"/>
  <c r="U485" i="5"/>
  <c r="U486" i="5"/>
  <c r="U487" i="5"/>
  <c r="U488" i="5"/>
  <c r="U489" i="5"/>
  <c r="U490" i="5"/>
  <c r="U491" i="5"/>
  <c r="U492" i="5"/>
  <c r="U493" i="5"/>
  <c r="U494" i="5"/>
  <c r="U495" i="5"/>
  <c r="U496" i="5"/>
  <c r="U497" i="5"/>
  <c r="U498" i="5"/>
  <c r="U499" i="5"/>
  <c r="U500" i="5"/>
  <c r="U501" i="5"/>
  <c r="U502" i="5"/>
  <c r="U503" i="5"/>
  <c r="U504" i="5"/>
  <c r="U505" i="5"/>
  <c r="U506" i="5"/>
  <c r="U507" i="5"/>
  <c r="U508" i="5"/>
  <c r="U509" i="5"/>
  <c r="U510" i="5"/>
  <c r="U511" i="5"/>
  <c r="U512" i="5"/>
  <c r="U513" i="5"/>
  <c r="U514" i="5"/>
  <c r="U515" i="5"/>
  <c r="U516" i="5"/>
  <c r="U517" i="5"/>
  <c r="U518" i="5"/>
  <c r="U519" i="5"/>
  <c r="U520" i="5"/>
  <c r="U521" i="5"/>
  <c r="U522" i="5"/>
  <c r="U523" i="5"/>
  <c r="U524" i="5"/>
  <c r="U525" i="5"/>
  <c r="U526" i="5"/>
  <c r="U527" i="5"/>
  <c r="U528" i="5"/>
  <c r="U529" i="5"/>
  <c r="U530" i="5"/>
  <c r="U531" i="5"/>
  <c r="U532" i="5"/>
  <c r="U533" i="5"/>
  <c r="U534" i="5"/>
  <c r="U535" i="5"/>
  <c r="U536" i="5"/>
  <c r="U537" i="5"/>
  <c r="U538" i="5"/>
  <c r="U539" i="5"/>
  <c r="U540" i="5"/>
  <c r="U541" i="5"/>
  <c r="U542" i="5"/>
  <c r="U543" i="5"/>
  <c r="U544" i="5"/>
  <c r="U545" i="5"/>
  <c r="U546" i="5"/>
  <c r="U547" i="5"/>
  <c r="U548" i="5"/>
  <c r="U549" i="5"/>
  <c r="U550" i="5"/>
  <c r="U551" i="5"/>
  <c r="U552" i="5"/>
  <c r="U553" i="5"/>
  <c r="U554" i="5"/>
  <c r="U555" i="5"/>
  <c r="U556" i="5"/>
  <c r="U557" i="5"/>
  <c r="U558" i="5"/>
  <c r="U559" i="5"/>
  <c r="U560" i="5"/>
  <c r="U561" i="5"/>
  <c r="U562" i="5"/>
  <c r="U563" i="5"/>
  <c r="U564" i="5"/>
  <c r="U565" i="5"/>
  <c r="U566" i="5"/>
  <c r="U567" i="5"/>
  <c r="U568" i="5"/>
  <c r="U569" i="5"/>
  <c r="U570" i="5"/>
  <c r="U571" i="5"/>
  <c r="U572" i="5"/>
  <c r="U573" i="5"/>
  <c r="U574" i="5"/>
  <c r="U575" i="5"/>
  <c r="U576" i="5"/>
  <c r="U577" i="5"/>
  <c r="U578" i="5"/>
  <c r="U579" i="5"/>
  <c r="U580" i="5"/>
  <c r="U581" i="5"/>
  <c r="U582" i="5"/>
  <c r="U583" i="5"/>
  <c r="U584" i="5"/>
  <c r="U585" i="5"/>
  <c r="U586" i="5"/>
  <c r="U587" i="5"/>
  <c r="U588" i="5"/>
  <c r="U589" i="5"/>
  <c r="U590" i="5"/>
  <c r="U591" i="5"/>
  <c r="U592" i="5"/>
  <c r="U593" i="5"/>
  <c r="U594" i="5"/>
  <c r="U595" i="5"/>
  <c r="U596" i="5"/>
  <c r="U597" i="5"/>
  <c r="U598" i="5"/>
  <c r="U599" i="5"/>
  <c r="U600" i="5"/>
  <c r="U601" i="5"/>
  <c r="U602" i="5"/>
  <c r="U603" i="5"/>
  <c r="U604" i="5"/>
  <c r="U605" i="5"/>
  <c r="U606" i="5"/>
  <c r="U607" i="5"/>
  <c r="U608" i="5"/>
  <c r="U609" i="5"/>
  <c r="U610" i="5"/>
  <c r="U611" i="5"/>
  <c r="U612" i="5"/>
  <c r="U613" i="5"/>
  <c r="U614" i="5"/>
  <c r="U615" i="5"/>
  <c r="U616" i="5"/>
  <c r="U617" i="5"/>
  <c r="U618" i="5"/>
  <c r="U619" i="5"/>
  <c r="U620" i="5"/>
  <c r="U621" i="5"/>
  <c r="U622" i="5"/>
  <c r="U623" i="5"/>
  <c r="U624" i="5"/>
  <c r="U625" i="5"/>
  <c r="U626" i="5"/>
  <c r="U627" i="5"/>
  <c r="U628" i="5"/>
  <c r="U629" i="5"/>
  <c r="U630" i="5"/>
  <c r="U631" i="5"/>
  <c r="U632" i="5"/>
  <c r="U633" i="5"/>
  <c r="U634" i="5"/>
  <c r="U635" i="5"/>
  <c r="U636" i="5"/>
  <c r="U637" i="5"/>
  <c r="U638" i="5"/>
  <c r="U639" i="5"/>
  <c r="U640" i="5"/>
  <c r="U641" i="5"/>
  <c r="U642" i="5"/>
  <c r="U643" i="5"/>
  <c r="U644" i="5"/>
  <c r="U645" i="5"/>
  <c r="U646" i="5"/>
  <c r="U647" i="5"/>
  <c r="U648" i="5"/>
  <c r="U649" i="5"/>
  <c r="U650" i="5"/>
  <c r="U651" i="5"/>
  <c r="U652" i="5"/>
  <c r="U653" i="5"/>
  <c r="U654" i="5"/>
  <c r="U655" i="5"/>
  <c r="U656" i="5"/>
  <c r="U657" i="5"/>
  <c r="U658" i="5"/>
  <c r="U659" i="5"/>
  <c r="U660" i="5"/>
  <c r="U661" i="5"/>
  <c r="U662" i="5"/>
  <c r="U663" i="5"/>
  <c r="U664" i="5"/>
  <c r="U665" i="5"/>
  <c r="U666" i="5"/>
  <c r="U667" i="5"/>
  <c r="U668" i="5"/>
  <c r="U669" i="5"/>
  <c r="U670" i="5"/>
  <c r="U671" i="5"/>
  <c r="U672" i="5"/>
  <c r="U673" i="5"/>
  <c r="U674" i="5"/>
  <c r="U675" i="5"/>
  <c r="U676" i="5"/>
  <c r="U677" i="5"/>
  <c r="U678" i="5"/>
  <c r="U679" i="5"/>
  <c r="U680" i="5"/>
  <c r="U681" i="5"/>
  <c r="U682" i="5"/>
  <c r="U683" i="5"/>
  <c r="U684" i="5"/>
  <c r="U685" i="5"/>
  <c r="U686" i="5"/>
  <c r="U687" i="5"/>
  <c r="U688" i="5"/>
  <c r="U689" i="5"/>
  <c r="U690" i="5"/>
  <c r="U691" i="5"/>
  <c r="U692" i="5"/>
  <c r="U693" i="5"/>
  <c r="U694" i="5"/>
  <c r="U695" i="5"/>
  <c r="U696" i="5"/>
  <c r="U697" i="5"/>
  <c r="U698" i="5"/>
  <c r="U699" i="5"/>
  <c r="U700" i="5"/>
  <c r="U701" i="5"/>
  <c r="U702" i="5"/>
  <c r="U703" i="5"/>
  <c r="U704" i="5"/>
  <c r="U705" i="5"/>
  <c r="U706" i="5"/>
  <c r="U707" i="5"/>
  <c r="U708" i="5"/>
  <c r="U709" i="5"/>
  <c r="U710" i="5"/>
  <c r="U711" i="5"/>
  <c r="U712" i="5"/>
  <c r="U713" i="5"/>
  <c r="U714" i="5"/>
  <c r="U715" i="5"/>
  <c r="U716" i="5"/>
  <c r="U717" i="5"/>
  <c r="U718" i="5"/>
  <c r="U719" i="5"/>
  <c r="U720" i="5"/>
  <c r="U721" i="5"/>
  <c r="U722" i="5"/>
  <c r="U723" i="5"/>
  <c r="U724" i="5"/>
  <c r="U725" i="5"/>
  <c r="U726" i="5"/>
  <c r="U727" i="5"/>
  <c r="U728" i="5"/>
  <c r="U729" i="5"/>
  <c r="U730" i="5"/>
  <c r="U731" i="5"/>
  <c r="U732" i="5"/>
  <c r="U733" i="5"/>
  <c r="U734" i="5"/>
  <c r="U735" i="5"/>
  <c r="U736" i="5"/>
  <c r="U737" i="5"/>
  <c r="U738" i="5"/>
  <c r="U739" i="5"/>
  <c r="U740" i="5"/>
  <c r="U741" i="5"/>
  <c r="U742" i="5"/>
  <c r="U743" i="5"/>
  <c r="U744" i="5"/>
  <c r="U745" i="5"/>
  <c r="U746" i="5"/>
  <c r="U747" i="5"/>
  <c r="U748" i="5"/>
  <c r="U749" i="5"/>
  <c r="U750" i="5"/>
  <c r="U751" i="5"/>
  <c r="U752" i="5"/>
  <c r="U753" i="5"/>
  <c r="U754" i="5"/>
  <c r="U755" i="5"/>
  <c r="U756" i="5"/>
  <c r="U757" i="5"/>
  <c r="U758" i="5"/>
  <c r="U759" i="5"/>
  <c r="U760" i="5"/>
  <c r="U761" i="5"/>
  <c r="U762" i="5"/>
  <c r="U763" i="5"/>
  <c r="U764" i="5"/>
  <c r="U765" i="5"/>
  <c r="U766" i="5"/>
  <c r="U767" i="5"/>
  <c r="U768" i="5"/>
  <c r="U769" i="5"/>
  <c r="U770" i="5"/>
  <c r="U771" i="5"/>
  <c r="U772" i="5"/>
  <c r="U773" i="5"/>
  <c r="U774" i="5"/>
  <c r="U775" i="5"/>
  <c r="U776" i="5"/>
  <c r="U777" i="5"/>
  <c r="U778" i="5"/>
  <c r="U779" i="5"/>
  <c r="U780" i="5"/>
  <c r="U781" i="5"/>
  <c r="U782" i="5"/>
  <c r="U783" i="5"/>
  <c r="U784" i="5"/>
  <c r="U785" i="5"/>
  <c r="U786" i="5"/>
  <c r="U787" i="5"/>
  <c r="U788" i="5"/>
  <c r="U789" i="5"/>
  <c r="U790" i="5"/>
  <c r="U791" i="5"/>
  <c r="U792" i="5"/>
  <c r="U793" i="5"/>
  <c r="U794" i="5"/>
  <c r="U795" i="5"/>
  <c r="U796" i="5"/>
  <c r="U797" i="5"/>
  <c r="U798" i="5"/>
  <c r="U799" i="5"/>
  <c r="U800" i="5"/>
  <c r="U801" i="5"/>
  <c r="U802" i="5"/>
  <c r="U803" i="5"/>
  <c r="U804" i="5"/>
  <c r="U805" i="5"/>
  <c r="U806" i="5"/>
  <c r="U807" i="5"/>
  <c r="U808" i="5"/>
  <c r="U809" i="5"/>
  <c r="U810" i="5"/>
  <c r="U811" i="5"/>
  <c r="U812" i="5"/>
  <c r="U813" i="5"/>
  <c r="U814" i="5"/>
  <c r="U815" i="5"/>
  <c r="U816" i="5"/>
  <c r="U817" i="5"/>
  <c r="U818" i="5"/>
  <c r="U819" i="5"/>
  <c r="U820" i="5"/>
  <c r="U821" i="5"/>
  <c r="U822" i="5"/>
  <c r="U823" i="5"/>
  <c r="U824" i="5"/>
  <c r="U825" i="5"/>
  <c r="U826" i="5"/>
  <c r="U827" i="5"/>
  <c r="U828" i="5"/>
  <c r="U829" i="5"/>
  <c r="U830" i="5"/>
  <c r="U831" i="5"/>
  <c r="U832" i="5"/>
  <c r="U833" i="5"/>
  <c r="U834" i="5"/>
  <c r="U835" i="5"/>
  <c r="U836" i="5"/>
  <c r="U837" i="5"/>
  <c r="U838" i="5"/>
  <c r="U839" i="5"/>
  <c r="U840" i="5"/>
  <c r="U841" i="5"/>
  <c r="U842" i="5"/>
  <c r="U843" i="5"/>
  <c r="U844" i="5"/>
  <c r="U845" i="5"/>
  <c r="U846" i="5"/>
  <c r="U847" i="5"/>
  <c r="U848" i="5"/>
  <c r="U849" i="5"/>
  <c r="U850" i="5"/>
  <c r="U851" i="5"/>
  <c r="U852" i="5"/>
  <c r="U853" i="5"/>
  <c r="U854" i="5"/>
  <c r="U855" i="5"/>
  <c r="U856" i="5"/>
  <c r="U857" i="5"/>
  <c r="U858" i="5"/>
  <c r="U859" i="5"/>
  <c r="U860" i="5"/>
  <c r="U861" i="5"/>
  <c r="U862" i="5"/>
  <c r="U863" i="5"/>
  <c r="U864" i="5"/>
  <c r="U865" i="5"/>
  <c r="U866" i="5"/>
  <c r="U867" i="5"/>
  <c r="U868" i="5"/>
  <c r="U869" i="5"/>
  <c r="U870" i="5"/>
  <c r="U871" i="5"/>
  <c r="U872" i="5"/>
  <c r="U873" i="5"/>
  <c r="U874" i="5"/>
  <c r="U875" i="5"/>
  <c r="U876" i="5"/>
  <c r="U877" i="5"/>
  <c r="U878" i="5"/>
  <c r="U879" i="5"/>
  <c r="U880" i="5"/>
  <c r="U881" i="5"/>
  <c r="U882" i="5"/>
  <c r="U883" i="5"/>
  <c r="U884" i="5"/>
  <c r="U885" i="5"/>
  <c r="U886" i="5"/>
  <c r="U887" i="5"/>
  <c r="U888" i="5"/>
  <c r="U889" i="5"/>
  <c r="U890" i="5"/>
  <c r="U891" i="5"/>
  <c r="U892" i="5"/>
  <c r="U893" i="5"/>
  <c r="U894" i="5"/>
  <c r="U895" i="5"/>
  <c r="U896" i="5"/>
  <c r="U897" i="5"/>
  <c r="U898" i="5"/>
  <c r="U899" i="5"/>
  <c r="U900" i="5"/>
  <c r="U901" i="5"/>
  <c r="U902" i="5"/>
  <c r="U903" i="5"/>
  <c r="U904" i="5"/>
  <c r="U905" i="5"/>
  <c r="U906" i="5"/>
  <c r="U907" i="5"/>
  <c r="U908" i="5"/>
  <c r="U909" i="5"/>
  <c r="U910" i="5"/>
  <c r="U911" i="5"/>
  <c r="U912" i="5"/>
  <c r="U913" i="5"/>
  <c r="U914" i="5"/>
  <c r="U915" i="5"/>
  <c r="U916" i="5"/>
  <c r="U917" i="5"/>
  <c r="U918" i="5"/>
  <c r="U919" i="5"/>
  <c r="U920" i="5"/>
  <c r="U921" i="5"/>
  <c r="U922" i="5"/>
  <c r="U923" i="5"/>
  <c r="U924" i="5"/>
  <c r="U925" i="5"/>
  <c r="U926" i="5"/>
  <c r="U927" i="5"/>
  <c r="U928" i="5"/>
  <c r="U929" i="5"/>
  <c r="U930" i="5"/>
  <c r="U931" i="5"/>
  <c r="U932" i="5"/>
  <c r="U933" i="5"/>
  <c r="U934" i="5"/>
  <c r="U935" i="5"/>
  <c r="U936" i="5"/>
  <c r="U937" i="5"/>
  <c r="U938" i="5"/>
  <c r="U939" i="5"/>
  <c r="U940" i="5"/>
  <c r="U941" i="5"/>
  <c r="U942" i="5"/>
  <c r="U943" i="5"/>
  <c r="U944" i="5"/>
  <c r="U945" i="5"/>
  <c r="U946" i="5"/>
  <c r="U947" i="5"/>
  <c r="U948" i="5"/>
  <c r="U949" i="5"/>
  <c r="U950" i="5"/>
  <c r="U951" i="5"/>
  <c r="U952" i="5"/>
  <c r="U953" i="5"/>
  <c r="U954" i="5"/>
  <c r="U955" i="5"/>
  <c r="U956" i="5"/>
  <c r="U957" i="5"/>
  <c r="U958" i="5"/>
  <c r="U959" i="5"/>
  <c r="U960" i="5"/>
  <c r="U961" i="5"/>
  <c r="U962" i="5"/>
  <c r="U963" i="5"/>
  <c r="U964" i="5"/>
  <c r="U965" i="5"/>
  <c r="U966" i="5"/>
  <c r="U967" i="5"/>
  <c r="U968" i="5"/>
  <c r="U969" i="5"/>
  <c r="U970" i="5"/>
  <c r="U971" i="5"/>
  <c r="U972" i="5"/>
  <c r="U973" i="5"/>
  <c r="U974" i="5"/>
  <c r="U975" i="5"/>
  <c r="U976" i="5"/>
  <c r="U977" i="5"/>
  <c r="U978" i="5"/>
  <c r="U979" i="5"/>
  <c r="U980" i="5"/>
  <c r="U981" i="5"/>
  <c r="U982" i="5"/>
  <c r="U983" i="5"/>
  <c r="U984" i="5"/>
  <c r="U985" i="5"/>
  <c r="U986" i="5"/>
  <c r="U987" i="5"/>
  <c r="U988" i="5"/>
  <c r="U989" i="5"/>
  <c r="U990" i="5"/>
  <c r="U991" i="5"/>
  <c r="U992" i="5"/>
  <c r="U993" i="5"/>
  <c r="U994" i="5"/>
  <c r="U995" i="5"/>
  <c r="U996" i="5"/>
  <c r="U997" i="5"/>
  <c r="U998" i="5"/>
  <c r="U999" i="5"/>
  <c r="U1000" i="5"/>
  <c r="U1001" i="5"/>
  <c r="U1002" i="5"/>
  <c r="U1003" i="5"/>
  <c r="U1004" i="5"/>
  <c r="U1005" i="5"/>
  <c r="U1006" i="5"/>
  <c r="U1007" i="5"/>
  <c r="U1008" i="5"/>
  <c r="U1009" i="5"/>
  <c r="U1010" i="5"/>
  <c r="U1011" i="5"/>
  <c r="U1012" i="5"/>
  <c r="U1013" i="5"/>
  <c r="U1014" i="5"/>
  <c r="U1015" i="5"/>
  <c r="U1016" i="5"/>
  <c r="U1017" i="5"/>
  <c r="U1018" i="5"/>
  <c r="U1019" i="5"/>
  <c r="U1020" i="5"/>
  <c r="U1021" i="5"/>
  <c r="U1022" i="5"/>
  <c r="U1023" i="5"/>
  <c r="U1024" i="5"/>
  <c r="U1025" i="5"/>
  <c r="U1026" i="5"/>
  <c r="U1027" i="5"/>
  <c r="U1028" i="5"/>
  <c r="U1029" i="5"/>
  <c r="U1030" i="5"/>
  <c r="U1031" i="5"/>
  <c r="U1032" i="5"/>
  <c r="U1033" i="5"/>
  <c r="U1034" i="5"/>
  <c r="U1035" i="5"/>
  <c r="U1036" i="5"/>
  <c r="U1037" i="5"/>
  <c r="U1038" i="5"/>
  <c r="U1039" i="5"/>
  <c r="U1040" i="5"/>
  <c r="U1041" i="5"/>
  <c r="U1042" i="5"/>
  <c r="U1043" i="5"/>
  <c r="U1044" i="5"/>
  <c r="U1045" i="5"/>
  <c r="U1046" i="5"/>
  <c r="U1047" i="5"/>
  <c r="U1048" i="5"/>
  <c r="U1049" i="5"/>
  <c r="U1050" i="5"/>
  <c r="U1051" i="5"/>
  <c r="U1052" i="5"/>
  <c r="U1053" i="5"/>
  <c r="U1054" i="5"/>
  <c r="U1055" i="5"/>
  <c r="U1056" i="5"/>
  <c r="U1057" i="5"/>
  <c r="U1058" i="5"/>
  <c r="U1059" i="5"/>
  <c r="U1060" i="5"/>
  <c r="U1061" i="5"/>
  <c r="U1062" i="5"/>
  <c r="U1063" i="5"/>
  <c r="U1064" i="5"/>
  <c r="U1065" i="5"/>
  <c r="U1066" i="5"/>
  <c r="U1067" i="5"/>
  <c r="U1068" i="5"/>
  <c r="U1069" i="5"/>
  <c r="U1070" i="5"/>
  <c r="U1071" i="5"/>
  <c r="U1072" i="5"/>
  <c r="U1073" i="5"/>
  <c r="U1074" i="5"/>
  <c r="U1075" i="5"/>
  <c r="U1076" i="5"/>
  <c r="U1077" i="5"/>
  <c r="U1078" i="5"/>
  <c r="U1079" i="5"/>
  <c r="U1080" i="5"/>
  <c r="U1081" i="5"/>
  <c r="U1082" i="5"/>
  <c r="U1083" i="5"/>
  <c r="U1084" i="5"/>
  <c r="U1085" i="5"/>
  <c r="U1086" i="5"/>
  <c r="U1087" i="5"/>
  <c r="U1088" i="5"/>
  <c r="U1089" i="5"/>
  <c r="U1090" i="5"/>
  <c r="U1091" i="5"/>
  <c r="U1092" i="5"/>
  <c r="U1093" i="5"/>
  <c r="U1094" i="5"/>
  <c r="U1095" i="5"/>
  <c r="U1096" i="5"/>
  <c r="U1097" i="5"/>
  <c r="U1098" i="5"/>
  <c r="U1099" i="5"/>
  <c r="U1100" i="5"/>
  <c r="U1101" i="5"/>
  <c r="U1102" i="5"/>
  <c r="U1103" i="5"/>
  <c r="U1104" i="5"/>
  <c r="U1105" i="5"/>
  <c r="U1106" i="5"/>
  <c r="U1107" i="5"/>
  <c r="U1108" i="5"/>
  <c r="U1109" i="5"/>
  <c r="U1110" i="5"/>
  <c r="U1111" i="5"/>
  <c r="U1112" i="5"/>
  <c r="U1113" i="5"/>
  <c r="U1114" i="5"/>
  <c r="U1115" i="5"/>
  <c r="U1116" i="5"/>
  <c r="U1117" i="5"/>
  <c r="U1118" i="5"/>
  <c r="U1119" i="5"/>
  <c r="U1120" i="5"/>
  <c r="U1121" i="5"/>
  <c r="U1122" i="5"/>
  <c r="U1123" i="5"/>
  <c r="U1124" i="5"/>
  <c r="U1125" i="5"/>
  <c r="U1126" i="5"/>
  <c r="U1127" i="5"/>
  <c r="U1128" i="5"/>
  <c r="U1129" i="5"/>
  <c r="U1130" i="5"/>
  <c r="U1131" i="5"/>
  <c r="U1132" i="5"/>
  <c r="U1133" i="5"/>
  <c r="U1134" i="5"/>
  <c r="U1135" i="5"/>
  <c r="U1136" i="5"/>
  <c r="U1137" i="5"/>
  <c r="U1138" i="5"/>
  <c r="U1139" i="5"/>
  <c r="U1140" i="5"/>
  <c r="U1141" i="5"/>
  <c r="U1142" i="5"/>
  <c r="U1143" i="5"/>
  <c r="U1144" i="5"/>
  <c r="U1145" i="5"/>
  <c r="U1146" i="5"/>
  <c r="U1147" i="5"/>
  <c r="U1148" i="5"/>
  <c r="U1149" i="5"/>
  <c r="U1150" i="5"/>
  <c r="U1151" i="5"/>
  <c r="U1152" i="5"/>
  <c r="U1153" i="5"/>
  <c r="U1154" i="5"/>
  <c r="U1155" i="5"/>
  <c r="U1156" i="5"/>
  <c r="U1157" i="5"/>
  <c r="U1158" i="5"/>
  <c r="U1159" i="5"/>
  <c r="U1160" i="5"/>
  <c r="U1161" i="5"/>
  <c r="U1162" i="5"/>
  <c r="U1163" i="5"/>
  <c r="U1164" i="5"/>
  <c r="U1165" i="5"/>
  <c r="U1166" i="5"/>
  <c r="U1167" i="5"/>
  <c r="U1168" i="5"/>
  <c r="U1169" i="5"/>
  <c r="U1170" i="5"/>
  <c r="U1171" i="5"/>
  <c r="U1172" i="5"/>
  <c r="U1173" i="5"/>
  <c r="U1174" i="5"/>
  <c r="U1175" i="5"/>
  <c r="U1176" i="5"/>
  <c r="U1177" i="5"/>
  <c r="U1178" i="5"/>
  <c r="U1179" i="5"/>
  <c r="U1180" i="5"/>
  <c r="U1181" i="5"/>
  <c r="U1182" i="5"/>
  <c r="U1183" i="5"/>
  <c r="U1184" i="5"/>
  <c r="U1185" i="5"/>
  <c r="U1186" i="5"/>
  <c r="U1187" i="5"/>
  <c r="U1188" i="5"/>
  <c r="U1189" i="5"/>
  <c r="U1190" i="5"/>
  <c r="U1191" i="5"/>
  <c r="U1192" i="5"/>
  <c r="U1193" i="5"/>
  <c r="U1194" i="5"/>
  <c r="U1195" i="5"/>
  <c r="U1196" i="5"/>
  <c r="U1197" i="5"/>
  <c r="U1198" i="5"/>
  <c r="U1199" i="5"/>
  <c r="U1200" i="5"/>
  <c r="U1201" i="5"/>
  <c r="U1202" i="5"/>
  <c r="U1203" i="5"/>
  <c r="U1204" i="5"/>
  <c r="U1205" i="5"/>
  <c r="U1206" i="5"/>
  <c r="U1207" i="5"/>
  <c r="U1208" i="5"/>
  <c r="U1209" i="5"/>
  <c r="U1210" i="5"/>
  <c r="U1211" i="5"/>
  <c r="U1212" i="5"/>
  <c r="U1213" i="5"/>
  <c r="U1214" i="5"/>
  <c r="U1215" i="5"/>
  <c r="U1216" i="5"/>
  <c r="U1217" i="5"/>
  <c r="U1218" i="5"/>
  <c r="U1219" i="5"/>
  <c r="U1220" i="5"/>
  <c r="U1221" i="5"/>
  <c r="U1222" i="5"/>
  <c r="U1223" i="5"/>
  <c r="U1224" i="5"/>
  <c r="U1225" i="5"/>
  <c r="U1226" i="5"/>
  <c r="U1227" i="5"/>
  <c r="U1228" i="5"/>
  <c r="U1229" i="5"/>
  <c r="U1230" i="5"/>
  <c r="U1231" i="5"/>
  <c r="U1232" i="5"/>
  <c r="U1233" i="5"/>
  <c r="U1234" i="5"/>
  <c r="U1235" i="5"/>
  <c r="U1236" i="5"/>
  <c r="U1237" i="5"/>
  <c r="U1238" i="5"/>
  <c r="U1239" i="5"/>
  <c r="U1240" i="5"/>
  <c r="U1241" i="5"/>
  <c r="U1242" i="5"/>
  <c r="U1243" i="5"/>
  <c r="U1244" i="5"/>
  <c r="U1245" i="5"/>
  <c r="U1246" i="5"/>
  <c r="U1247" i="5"/>
  <c r="U1248" i="5"/>
  <c r="U1249" i="5"/>
  <c r="U1250" i="5"/>
  <c r="U1251" i="5"/>
  <c r="U1252" i="5"/>
  <c r="U1253" i="5"/>
  <c r="U1254" i="5"/>
  <c r="U1255" i="5"/>
  <c r="U1256" i="5"/>
  <c r="U1257" i="5"/>
  <c r="U1258" i="5"/>
  <c r="U1259" i="5"/>
  <c r="U1260" i="5"/>
  <c r="U1261" i="5"/>
  <c r="U1262" i="5"/>
  <c r="U1263" i="5"/>
  <c r="U1264" i="5"/>
  <c r="U1265" i="5"/>
  <c r="U1266" i="5"/>
  <c r="U1267" i="5"/>
  <c r="U1268" i="5"/>
  <c r="U1269" i="5"/>
  <c r="U1270" i="5"/>
  <c r="U1271" i="5"/>
  <c r="U1272" i="5"/>
  <c r="U1273" i="5"/>
  <c r="U1274" i="5"/>
  <c r="U1275" i="5"/>
  <c r="U1276" i="5"/>
  <c r="U1277" i="5"/>
  <c r="U1278" i="5"/>
  <c r="U1279" i="5"/>
  <c r="U1280" i="5"/>
  <c r="U1281" i="5"/>
  <c r="U1282" i="5"/>
  <c r="U1283" i="5"/>
  <c r="U1284" i="5"/>
  <c r="U1285" i="5"/>
  <c r="U1286" i="5"/>
  <c r="U1287" i="5"/>
  <c r="U1288" i="5"/>
  <c r="U1289" i="5"/>
  <c r="U1290" i="5"/>
  <c r="U1291" i="5"/>
  <c r="U1292" i="5"/>
  <c r="U1293" i="5"/>
  <c r="U1294" i="5"/>
  <c r="U1295" i="5"/>
  <c r="U1296" i="5"/>
  <c r="U1297" i="5"/>
  <c r="U1298" i="5"/>
  <c r="U1299" i="5"/>
  <c r="U1300" i="5"/>
  <c r="U1301" i="5"/>
  <c r="U1302" i="5"/>
  <c r="U1303" i="5"/>
  <c r="U1304" i="5"/>
  <c r="U1305" i="5"/>
  <c r="U1306" i="5"/>
  <c r="U1307" i="5"/>
  <c r="U1308" i="5"/>
  <c r="U1309" i="5"/>
  <c r="U1310" i="5"/>
  <c r="U1311" i="5"/>
  <c r="U1312" i="5"/>
  <c r="U1313" i="5"/>
  <c r="U1314" i="5"/>
  <c r="U1315" i="5"/>
  <c r="U1316" i="5"/>
  <c r="U1317" i="5"/>
  <c r="U1318" i="5"/>
  <c r="U1319" i="5"/>
  <c r="U1320" i="5"/>
  <c r="U1321" i="5"/>
  <c r="U1322" i="5"/>
  <c r="U1323" i="5"/>
  <c r="U1324" i="5"/>
  <c r="U1325" i="5"/>
  <c r="U1326" i="5"/>
  <c r="U1327" i="5"/>
  <c r="U1328" i="5"/>
  <c r="U1329" i="5"/>
  <c r="U1330" i="5"/>
  <c r="U1331" i="5"/>
  <c r="U1332" i="5"/>
  <c r="U1333" i="5"/>
  <c r="U1334" i="5"/>
  <c r="U1335" i="5"/>
  <c r="U1336" i="5"/>
  <c r="U1337" i="5"/>
  <c r="U1338" i="5"/>
  <c r="U1339" i="5"/>
  <c r="U1340" i="5"/>
  <c r="U1341" i="5"/>
  <c r="U1342" i="5"/>
  <c r="U1343" i="5"/>
  <c r="U1344" i="5"/>
  <c r="U1345" i="5"/>
  <c r="U1346" i="5"/>
  <c r="U1347" i="5"/>
  <c r="U1348" i="5"/>
  <c r="U1349" i="5"/>
  <c r="U1350" i="5"/>
  <c r="U1351" i="5"/>
  <c r="U1352" i="5"/>
  <c r="U1353" i="5"/>
  <c r="U1354" i="5"/>
  <c r="U1355" i="5"/>
  <c r="U1356" i="5"/>
  <c r="U1357" i="5"/>
  <c r="U1358" i="5"/>
  <c r="U1359" i="5"/>
  <c r="U1360" i="5"/>
  <c r="U1361" i="5"/>
  <c r="U1362" i="5"/>
  <c r="U1363" i="5"/>
  <c r="U1364" i="5"/>
  <c r="U1365" i="5"/>
  <c r="U1366" i="5"/>
  <c r="U1367" i="5"/>
  <c r="U1368" i="5"/>
  <c r="U1369" i="5"/>
  <c r="U1370" i="5"/>
  <c r="U1371" i="5"/>
  <c r="U1372" i="5"/>
  <c r="U1373" i="5"/>
  <c r="U1374" i="5"/>
  <c r="U1375" i="5"/>
  <c r="U1376" i="5"/>
  <c r="U1377" i="5"/>
  <c r="U1378" i="5"/>
  <c r="U1379" i="5"/>
  <c r="U1380" i="5"/>
  <c r="U1381" i="5"/>
  <c r="U1382" i="5"/>
  <c r="U1383" i="5"/>
  <c r="U1384" i="5"/>
  <c r="U1385" i="5"/>
  <c r="U1386" i="5"/>
  <c r="U1387" i="5"/>
  <c r="U1388" i="5"/>
  <c r="U1389" i="5"/>
  <c r="U1390" i="5"/>
  <c r="U1391" i="5"/>
  <c r="U1392" i="5"/>
  <c r="U1393" i="5"/>
  <c r="U1394" i="5"/>
  <c r="U1395" i="5"/>
  <c r="U1396" i="5"/>
  <c r="U1397" i="5"/>
  <c r="U1398" i="5"/>
  <c r="U1399" i="5"/>
  <c r="U1400" i="5"/>
  <c r="U1401" i="5"/>
  <c r="U1402" i="5"/>
  <c r="U1403" i="5"/>
  <c r="U1404" i="5"/>
  <c r="U1405" i="5"/>
  <c r="U1406" i="5"/>
  <c r="U1407" i="5"/>
  <c r="U1408" i="5"/>
  <c r="U1409" i="5"/>
  <c r="U1410" i="5"/>
  <c r="U1411" i="5"/>
  <c r="U1412" i="5"/>
  <c r="U1413" i="5"/>
  <c r="U1414" i="5"/>
  <c r="U1415" i="5"/>
  <c r="U1416" i="5"/>
  <c r="U1417" i="5"/>
  <c r="U1418" i="5"/>
  <c r="U1419" i="5"/>
  <c r="U1420" i="5"/>
  <c r="U1421" i="5"/>
  <c r="U1422" i="5"/>
  <c r="U1423" i="5"/>
  <c r="U1424" i="5"/>
  <c r="U1425" i="5"/>
  <c r="U1426" i="5"/>
  <c r="U1427" i="5"/>
  <c r="U1428" i="5"/>
  <c r="U1429" i="5"/>
  <c r="U1430" i="5"/>
  <c r="U1431" i="5"/>
  <c r="U1432" i="5"/>
  <c r="U1433" i="5"/>
  <c r="U1434" i="5"/>
  <c r="U1435" i="5"/>
  <c r="U1436" i="5"/>
  <c r="U1437" i="5"/>
  <c r="U1438" i="5"/>
  <c r="U1439" i="5"/>
  <c r="U1440" i="5"/>
  <c r="U1441" i="5"/>
  <c r="U1442" i="5"/>
  <c r="U1443" i="5"/>
  <c r="U1444" i="5"/>
  <c r="U1445" i="5"/>
  <c r="U1446" i="5"/>
  <c r="U1447" i="5"/>
  <c r="U1448" i="5"/>
  <c r="U1449" i="5"/>
  <c r="U1450" i="5"/>
  <c r="U1451" i="5"/>
  <c r="U1452" i="5"/>
  <c r="U1453" i="5"/>
  <c r="U1454" i="5"/>
  <c r="U1455" i="5"/>
  <c r="U1456" i="5"/>
  <c r="U1457" i="5"/>
  <c r="U1458" i="5"/>
  <c r="U1459" i="5"/>
  <c r="U1460" i="5"/>
  <c r="U1461" i="5"/>
  <c r="U1462" i="5"/>
  <c r="U1463" i="5"/>
  <c r="U1464" i="5"/>
  <c r="U1465" i="5"/>
  <c r="U1466" i="5"/>
  <c r="U1467" i="5"/>
  <c r="U1468" i="5"/>
  <c r="U1469" i="5"/>
  <c r="U1470" i="5"/>
  <c r="U1471" i="5"/>
  <c r="U1472" i="5"/>
  <c r="U1473" i="5"/>
  <c r="U1474" i="5"/>
  <c r="U1475" i="5"/>
  <c r="U1476" i="5"/>
  <c r="U1477" i="5"/>
  <c r="U1478" i="5"/>
  <c r="U1479" i="5"/>
  <c r="U1480" i="5"/>
  <c r="U1481" i="5"/>
  <c r="U1482" i="5"/>
  <c r="U1483" i="5"/>
  <c r="U1484" i="5"/>
  <c r="U1485" i="5"/>
  <c r="U1486" i="5"/>
  <c r="U1487" i="5"/>
  <c r="U1488" i="5"/>
  <c r="U1489" i="5"/>
  <c r="U1490" i="5"/>
  <c r="U1491" i="5"/>
  <c r="U1492" i="5"/>
  <c r="U1493" i="5"/>
  <c r="U1494" i="5"/>
  <c r="U1495" i="5"/>
  <c r="U1496" i="5"/>
  <c r="U1497" i="5"/>
  <c r="U1498" i="5"/>
  <c r="U1499" i="5"/>
  <c r="U1500" i="5"/>
  <c r="U1501" i="5"/>
  <c r="U1502" i="5"/>
  <c r="U1503" i="5"/>
  <c r="U1504" i="5"/>
  <c r="U1505" i="5"/>
  <c r="U1506" i="5"/>
  <c r="U1507" i="5"/>
  <c r="U1508" i="5"/>
  <c r="U1509" i="5"/>
  <c r="U1510" i="5"/>
  <c r="U1511" i="5"/>
  <c r="U1512" i="5"/>
  <c r="U1513" i="5"/>
  <c r="U1514" i="5"/>
  <c r="U1515" i="5"/>
  <c r="U1516" i="5"/>
  <c r="U1517" i="5"/>
  <c r="U1518" i="5"/>
  <c r="U1519" i="5"/>
  <c r="U1520" i="5"/>
  <c r="U1521" i="5"/>
  <c r="U1522" i="5"/>
  <c r="U1523" i="5"/>
  <c r="U1524" i="5"/>
  <c r="U1525" i="5"/>
  <c r="U1526" i="5"/>
  <c r="U1527" i="5"/>
  <c r="U1528" i="5"/>
  <c r="U1529" i="5"/>
  <c r="U1530" i="5"/>
  <c r="U1531" i="5"/>
  <c r="U1532" i="5"/>
  <c r="U1533" i="5"/>
  <c r="U1534" i="5"/>
  <c r="U1535" i="5"/>
  <c r="U1536" i="5"/>
  <c r="U1537" i="5"/>
  <c r="U1538" i="5"/>
  <c r="U1539" i="5"/>
  <c r="U1540" i="5"/>
  <c r="U1541" i="5"/>
  <c r="U1542" i="5"/>
  <c r="U1543" i="5"/>
  <c r="U1544" i="5"/>
  <c r="U1545" i="5"/>
  <c r="U1546" i="5"/>
  <c r="U1547" i="5"/>
  <c r="U1548" i="5"/>
  <c r="U1549" i="5"/>
  <c r="U1550" i="5"/>
  <c r="U1551" i="5"/>
  <c r="U1552" i="5"/>
  <c r="U1553" i="5"/>
  <c r="U1554" i="5"/>
  <c r="U1555" i="5"/>
  <c r="U1556" i="5"/>
  <c r="U1557" i="5"/>
  <c r="U1558" i="5"/>
  <c r="U1559" i="5"/>
  <c r="U1560" i="5"/>
  <c r="U1561" i="5"/>
  <c r="U1562" i="5"/>
  <c r="U1563" i="5"/>
  <c r="U1564" i="5"/>
  <c r="U1565" i="5"/>
  <c r="U1566" i="5"/>
  <c r="U1567" i="5"/>
  <c r="U1568" i="5"/>
  <c r="U1569" i="5"/>
  <c r="U1570" i="5"/>
  <c r="U1571" i="5"/>
  <c r="U1572" i="5"/>
  <c r="U1573" i="5"/>
  <c r="U1574" i="5"/>
  <c r="U1575" i="5"/>
  <c r="U1576" i="5"/>
  <c r="U1577" i="5"/>
  <c r="U1578" i="5"/>
  <c r="U1579" i="5"/>
  <c r="U1580" i="5"/>
  <c r="U1581" i="5"/>
  <c r="U1582" i="5"/>
  <c r="U1583" i="5"/>
  <c r="U1584" i="5"/>
  <c r="U1585" i="5"/>
  <c r="U1586" i="5"/>
  <c r="U1587" i="5"/>
  <c r="U1588" i="5"/>
  <c r="U1589" i="5"/>
  <c r="U1590" i="5"/>
  <c r="U1591" i="5"/>
  <c r="U1592" i="5"/>
  <c r="U1593" i="5"/>
  <c r="U1594" i="5"/>
  <c r="U1595" i="5"/>
  <c r="U1596" i="5"/>
  <c r="U1597" i="5"/>
  <c r="U1598" i="5"/>
  <c r="U1599" i="5"/>
  <c r="U1600" i="5"/>
  <c r="U1601" i="5"/>
  <c r="U1602" i="5"/>
  <c r="U1603" i="5"/>
  <c r="U1604" i="5"/>
  <c r="U1605" i="5"/>
  <c r="U1606" i="5"/>
  <c r="U1607" i="5"/>
  <c r="U1608" i="5"/>
  <c r="U1609" i="5"/>
  <c r="U1610" i="5"/>
  <c r="U1611" i="5"/>
  <c r="U1612" i="5"/>
  <c r="U1613" i="5"/>
  <c r="U1614" i="5"/>
  <c r="U1615" i="5"/>
  <c r="U1616" i="5"/>
  <c r="U1617" i="5"/>
  <c r="U1618" i="5"/>
  <c r="U1619" i="5"/>
  <c r="U1620" i="5"/>
  <c r="U1621" i="5"/>
  <c r="U1622" i="5"/>
  <c r="U1623" i="5"/>
  <c r="U1624" i="5"/>
  <c r="U1625" i="5"/>
  <c r="U1626" i="5"/>
  <c r="U1627" i="5"/>
  <c r="U1628" i="5"/>
  <c r="U1629" i="5"/>
  <c r="U1630" i="5"/>
  <c r="U1631" i="5"/>
  <c r="U1632" i="5"/>
  <c r="U1633" i="5"/>
  <c r="U1634" i="5"/>
  <c r="U1635" i="5"/>
  <c r="U1636" i="5"/>
  <c r="U1637" i="5"/>
  <c r="U1638" i="5"/>
  <c r="U1639" i="5"/>
  <c r="U1640" i="5"/>
  <c r="U1641" i="5"/>
  <c r="U1642" i="5"/>
  <c r="U1643" i="5"/>
  <c r="U1644" i="5"/>
  <c r="U1645" i="5"/>
  <c r="U1646" i="5"/>
  <c r="U1647" i="5"/>
  <c r="U1648" i="5"/>
  <c r="U1649" i="5"/>
  <c r="U1650" i="5"/>
  <c r="U1651" i="5"/>
  <c r="U1652" i="5"/>
  <c r="U1653" i="5"/>
  <c r="U1654" i="5"/>
  <c r="U1655" i="5"/>
  <c r="U1656" i="5"/>
  <c r="U1657" i="5"/>
  <c r="U1658" i="5"/>
  <c r="U1659" i="5"/>
  <c r="U1660" i="5"/>
  <c r="U1661" i="5"/>
  <c r="U1662" i="5"/>
  <c r="U1663" i="5"/>
  <c r="U1664" i="5"/>
  <c r="U1665" i="5"/>
  <c r="U1666" i="5"/>
  <c r="U1667" i="5"/>
  <c r="U1668" i="5"/>
  <c r="U1669" i="5"/>
  <c r="U1670" i="5"/>
  <c r="U1671" i="5"/>
  <c r="U1672" i="5"/>
  <c r="U1673" i="5"/>
  <c r="U1674" i="5"/>
  <c r="U1675" i="5"/>
  <c r="U1676" i="5"/>
  <c r="U1677" i="5"/>
  <c r="U1678" i="5"/>
  <c r="U1679" i="5"/>
  <c r="U1680" i="5"/>
  <c r="U1681" i="5"/>
  <c r="U1682" i="5"/>
  <c r="U1683" i="5"/>
  <c r="U1684" i="5"/>
  <c r="U1685" i="5"/>
  <c r="U1686" i="5"/>
  <c r="U1687" i="5"/>
  <c r="U1688" i="5"/>
  <c r="U1689" i="5"/>
  <c r="U1690" i="5"/>
  <c r="U1691" i="5"/>
  <c r="U1692" i="5"/>
  <c r="U1693" i="5"/>
  <c r="U1694" i="5"/>
  <c r="U1695" i="5"/>
  <c r="U1696" i="5"/>
  <c r="U1697" i="5"/>
  <c r="U1698" i="5"/>
  <c r="U1699" i="5"/>
  <c r="U1700" i="5"/>
  <c r="U1701" i="5"/>
  <c r="U1702" i="5"/>
  <c r="U1703" i="5"/>
  <c r="U1704" i="5"/>
  <c r="U1705" i="5"/>
  <c r="U1706" i="5"/>
  <c r="U1707" i="5"/>
  <c r="U1708" i="5"/>
  <c r="U1709" i="5"/>
  <c r="U1710" i="5"/>
  <c r="U1711" i="5"/>
  <c r="U1712" i="5"/>
  <c r="U1713" i="5"/>
  <c r="U1714" i="5"/>
  <c r="U1715" i="5"/>
  <c r="U1716" i="5"/>
  <c r="U1717" i="5"/>
  <c r="U1718" i="5"/>
  <c r="U1719" i="5"/>
  <c r="U1720" i="5"/>
  <c r="U1721" i="5"/>
  <c r="U1722" i="5"/>
  <c r="U1723" i="5"/>
  <c r="U1724" i="5"/>
  <c r="U1725" i="5"/>
  <c r="U1726" i="5"/>
  <c r="U1727" i="5"/>
  <c r="U1728" i="5"/>
  <c r="U1729" i="5"/>
  <c r="U1730" i="5"/>
  <c r="U1731" i="5"/>
  <c r="U1732" i="5"/>
  <c r="U1733" i="5"/>
  <c r="U1734" i="5"/>
  <c r="U1735" i="5"/>
  <c r="U1736" i="5"/>
  <c r="U1737" i="5"/>
  <c r="U1738" i="5"/>
  <c r="U1739" i="5"/>
  <c r="U1740" i="5"/>
  <c r="U1741" i="5"/>
  <c r="U1742" i="5"/>
  <c r="U1743" i="5"/>
  <c r="U1744" i="5"/>
  <c r="U1745" i="5"/>
  <c r="U1746" i="5"/>
  <c r="U1747" i="5"/>
  <c r="U1748" i="5"/>
  <c r="U1749" i="5"/>
  <c r="U1750" i="5"/>
  <c r="U1751" i="5"/>
  <c r="U1752" i="5"/>
  <c r="U1753" i="5"/>
  <c r="U1754" i="5"/>
  <c r="U1755" i="5"/>
  <c r="U1756" i="5"/>
  <c r="U1757" i="5"/>
  <c r="U1758" i="5"/>
  <c r="U1759" i="5"/>
  <c r="U1760" i="5"/>
  <c r="U1761" i="5"/>
  <c r="U1762" i="5"/>
  <c r="U1763" i="5"/>
  <c r="U1764" i="5"/>
  <c r="U1765" i="5"/>
  <c r="U1766" i="5"/>
  <c r="U1767" i="5"/>
  <c r="U1768" i="5"/>
  <c r="U1769" i="5"/>
  <c r="U1770" i="5"/>
  <c r="U1771" i="5"/>
  <c r="U1772" i="5"/>
  <c r="U1773" i="5"/>
  <c r="U1774" i="5"/>
  <c r="U1775" i="5"/>
  <c r="U1776" i="5"/>
  <c r="U1777" i="5"/>
  <c r="U1778" i="5"/>
  <c r="U1779" i="5"/>
  <c r="U1780" i="5"/>
  <c r="U1781" i="5"/>
  <c r="U1782" i="5"/>
  <c r="U1783" i="5"/>
  <c r="U1784" i="5"/>
  <c r="U1785" i="5"/>
  <c r="U1786" i="5"/>
  <c r="U1787" i="5"/>
  <c r="U1788" i="5"/>
  <c r="U1789" i="5"/>
  <c r="U1790" i="5"/>
  <c r="U1791" i="5"/>
  <c r="U1792" i="5"/>
  <c r="U1793" i="5"/>
  <c r="U1794" i="5"/>
  <c r="U1795" i="5"/>
  <c r="U1796" i="5"/>
  <c r="U1797" i="5"/>
  <c r="U1798" i="5"/>
  <c r="U1799" i="5"/>
  <c r="U1800" i="5"/>
  <c r="U1801" i="5"/>
  <c r="U1802" i="5"/>
  <c r="U1803" i="5"/>
  <c r="U1804" i="5"/>
  <c r="U1805" i="5"/>
  <c r="U1806" i="5"/>
  <c r="U1807" i="5"/>
  <c r="U1808" i="5"/>
  <c r="U1809" i="5"/>
  <c r="U1810" i="5"/>
  <c r="U1811" i="5"/>
  <c r="U1812" i="5"/>
  <c r="U1813" i="5"/>
  <c r="U1814" i="5"/>
  <c r="U1815" i="5"/>
  <c r="U1816" i="5"/>
  <c r="U1817" i="5"/>
  <c r="U1818" i="5"/>
  <c r="U1819" i="5"/>
  <c r="U1820" i="5"/>
  <c r="U1821" i="5"/>
  <c r="U1822" i="5"/>
  <c r="U1823" i="5"/>
  <c r="U1824" i="5"/>
  <c r="U1825" i="5"/>
  <c r="U1826" i="5"/>
  <c r="U1827" i="5"/>
  <c r="U1828" i="5"/>
  <c r="U1829" i="5"/>
  <c r="U1830" i="5"/>
  <c r="U1831" i="5"/>
  <c r="U1832" i="5"/>
  <c r="U1833" i="5"/>
  <c r="U1834" i="5"/>
  <c r="U1835" i="5"/>
  <c r="U1836" i="5"/>
  <c r="U1837" i="5"/>
  <c r="U1838" i="5"/>
  <c r="U1839" i="5"/>
  <c r="U1840" i="5"/>
  <c r="U1841" i="5"/>
  <c r="U1842" i="5"/>
  <c r="U1843" i="5"/>
  <c r="U1844" i="5"/>
  <c r="U1845" i="5"/>
  <c r="U1846" i="5"/>
  <c r="U1847" i="5"/>
  <c r="U1848" i="5"/>
  <c r="U1849" i="5"/>
  <c r="U1850" i="5"/>
  <c r="U1851" i="5"/>
  <c r="U1852" i="5"/>
  <c r="U1853" i="5"/>
  <c r="U1854" i="5"/>
  <c r="U1855" i="5"/>
  <c r="U1856" i="5"/>
  <c r="U1857" i="5"/>
  <c r="U1858" i="5"/>
  <c r="U1859" i="5"/>
  <c r="U1860" i="5"/>
  <c r="U1861" i="5"/>
  <c r="U1862" i="5"/>
  <c r="U1863" i="5"/>
  <c r="U1864" i="5"/>
  <c r="U1865" i="5"/>
  <c r="U1866" i="5"/>
  <c r="U1867" i="5"/>
  <c r="U1868" i="5"/>
  <c r="U1869" i="5"/>
  <c r="U1870" i="5"/>
  <c r="U1871" i="5"/>
  <c r="U1872" i="5"/>
  <c r="U1873" i="5"/>
  <c r="U1874" i="5"/>
  <c r="U1875" i="5"/>
  <c r="U1876" i="5"/>
  <c r="U1877" i="5"/>
  <c r="U1878" i="5"/>
  <c r="U1879" i="5"/>
  <c r="U1880" i="5"/>
  <c r="U1881" i="5"/>
  <c r="U1882" i="5"/>
  <c r="U1883" i="5"/>
  <c r="U1884" i="5"/>
  <c r="U1885" i="5"/>
  <c r="U1886" i="5"/>
  <c r="U1887" i="5"/>
  <c r="U1888" i="5"/>
  <c r="U1889" i="5"/>
  <c r="U1890" i="5"/>
  <c r="U1891" i="5"/>
  <c r="U1892" i="5"/>
  <c r="U1893" i="5"/>
  <c r="U1894" i="5"/>
  <c r="U1895" i="5"/>
  <c r="U1896" i="5"/>
  <c r="U1897" i="5"/>
  <c r="U1898" i="5"/>
  <c r="U1899" i="5"/>
  <c r="U1900" i="5"/>
  <c r="U1901" i="5"/>
  <c r="U1902" i="5"/>
  <c r="U1903" i="5"/>
  <c r="U1904" i="5"/>
  <c r="U1905" i="5"/>
  <c r="U1906" i="5"/>
  <c r="U1907" i="5"/>
  <c r="U1908" i="5"/>
  <c r="U1909" i="5"/>
  <c r="U1910" i="5"/>
  <c r="U1911" i="5"/>
  <c r="U1912" i="5"/>
  <c r="U1913" i="5"/>
  <c r="U1914" i="5"/>
  <c r="U1915" i="5"/>
  <c r="U1916" i="5"/>
  <c r="U1917" i="5"/>
  <c r="U1918" i="5"/>
  <c r="U1919" i="5"/>
  <c r="U1920" i="5"/>
  <c r="U1921" i="5"/>
  <c r="U1922" i="5"/>
  <c r="U1923" i="5"/>
  <c r="U1924" i="5"/>
  <c r="U1925" i="5"/>
  <c r="U1926" i="5"/>
  <c r="U1927" i="5"/>
  <c r="U1928" i="5"/>
  <c r="U1929" i="5"/>
  <c r="U1930" i="5"/>
  <c r="U1931" i="5"/>
  <c r="U1932" i="5"/>
  <c r="U1933" i="5"/>
  <c r="U1934" i="5"/>
  <c r="U1935" i="5"/>
  <c r="U1936" i="5"/>
  <c r="U1937" i="5"/>
  <c r="U1938" i="5"/>
  <c r="U1939" i="5"/>
  <c r="U1940" i="5"/>
  <c r="U1941" i="5"/>
  <c r="U1942" i="5"/>
  <c r="U1943" i="5"/>
  <c r="U1944" i="5"/>
  <c r="U1945" i="5"/>
  <c r="U1946" i="5"/>
  <c r="U1947" i="5"/>
  <c r="U1948" i="5"/>
  <c r="U1949" i="5"/>
  <c r="U1950" i="5"/>
  <c r="U1951" i="5"/>
  <c r="U1952" i="5"/>
  <c r="U1953" i="5"/>
  <c r="U1954" i="5"/>
  <c r="U1955" i="5"/>
  <c r="U1956" i="5"/>
  <c r="U1957" i="5"/>
  <c r="U1958" i="5"/>
  <c r="U1959" i="5"/>
  <c r="U1960" i="5"/>
  <c r="U1961" i="5"/>
  <c r="U1962" i="5"/>
  <c r="U1963" i="5"/>
  <c r="U1964" i="5"/>
  <c r="U1965" i="5"/>
  <c r="U1966" i="5"/>
  <c r="U1967" i="5"/>
  <c r="U1968" i="5"/>
  <c r="U1969" i="5"/>
  <c r="U1970" i="5"/>
  <c r="U1971" i="5"/>
  <c r="U1972" i="5"/>
  <c r="U1973" i="5"/>
  <c r="U1974" i="5"/>
  <c r="U1975" i="5"/>
  <c r="U1976" i="5"/>
  <c r="U1977" i="5"/>
  <c r="U1978" i="5"/>
  <c r="U1979" i="5"/>
  <c r="U1980" i="5"/>
  <c r="U1981" i="5"/>
  <c r="U1982" i="5"/>
  <c r="U1983" i="5"/>
  <c r="U1984" i="5"/>
  <c r="U1985" i="5"/>
  <c r="U1986" i="5"/>
  <c r="U1987" i="5"/>
  <c r="U1988" i="5"/>
  <c r="U1989" i="5"/>
  <c r="U1990" i="5"/>
  <c r="U1991" i="5"/>
  <c r="U1992" i="5"/>
  <c r="U1993" i="5"/>
  <c r="U1994" i="5"/>
  <c r="U1995" i="5"/>
  <c r="U1996" i="5"/>
  <c r="U1997" i="5"/>
  <c r="U1998" i="5"/>
  <c r="U1999" i="5"/>
  <c r="U2000" i="5"/>
  <c r="U2001" i="5"/>
  <c r="U2002" i="5"/>
  <c r="U2003" i="5"/>
  <c r="U2004" i="5"/>
  <c r="U2005" i="5"/>
  <c r="U2006" i="5"/>
  <c r="U2007" i="5"/>
  <c r="U2008" i="5"/>
  <c r="U2009" i="5"/>
  <c r="U2010" i="5"/>
  <c r="U2011" i="5"/>
  <c r="U2012" i="5"/>
  <c r="U2013" i="5"/>
  <c r="U2014" i="5"/>
  <c r="U2015" i="5"/>
  <c r="U2016" i="5"/>
  <c r="U2017" i="5"/>
  <c r="U2018" i="5"/>
  <c r="U2019" i="5"/>
  <c r="U2020" i="5"/>
  <c r="U2021" i="5"/>
  <c r="U2022" i="5"/>
  <c r="U2023" i="5"/>
  <c r="U2024" i="5"/>
  <c r="U2025" i="5"/>
  <c r="U2026" i="5"/>
  <c r="U2027" i="5"/>
  <c r="U2028" i="5"/>
  <c r="U2029" i="5"/>
  <c r="U2030" i="5"/>
  <c r="U2031" i="5"/>
  <c r="U2032" i="5"/>
  <c r="U2033" i="5"/>
  <c r="U2034" i="5"/>
  <c r="U2035" i="5"/>
  <c r="U2036" i="5"/>
  <c r="U2037" i="5"/>
  <c r="U2038" i="5"/>
  <c r="U2039" i="5"/>
  <c r="U2040" i="5"/>
  <c r="U2041" i="5"/>
  <c r="U2042" i="5"/>
  <c r="U2043" i="5"/>
  <c r="U2044" i="5"/>
  <c r="U2045" i="5"/>
  <c r="U2046" i="5"/>
  <c r="U2047" i="5"/>
  <c r="U2048" i="5"/>
  <c r="U2049" i="5"/>
  <c r="U2050" i="5"/>
  <c r="U2051" i="5"/>
  <c r="U2052" i="5"/>
  <c r="U2053" i="5"/>
  <c r="U2054" i="5"/>
  <c r="U2055" i="5"/>
  <c r="U2056" i="5"/>
  <c r="U2057" i="5"/>
  <c r="U2058" i="5"/>
  <c r="U2059" i="5"/>
  <c r="U2060" i="5"/>
  <c r="U2061" i="5"/>
  <c r="U2062" i="5"/>
  <c r="U2063" i="5"/>
  <c r="U2064" i="5"/>
  <c r="U2065" i="5"/>
  <c r="U2066" i="5"/>
  <c r="U2067" i="5"/>
  <c r="U2068" i="5"/>
  <c r="U2069" i="5"/>
  <c r="U2070" i="5"/>
  <c r="U2071" i="5"/>
  <c r="U2072" i="5"/>
  <c r="U2073" i="5"/>
  <c r="U2074" i="5"/>
  <c r="U2075" i="5"/>
  <c r="U2076" i="5"/>
  <c r="U2077" i="5"/>
  <c r="U2078" i="5"/>
  <c r="U2079" i="5"/>
  <c r="U2080" i="5"/>
  <c r="U2081" i="5"/>
  <c r="U2082" i="5"/>
  <c r="U2083" i="5"/>
  <c r="U2084" i="5"/>
  <c r="U2085" i="5"/>
  <c r="U2086" i="5"/>
  <c r="U2087" i="5"/>
  <c r="U2088" i="5"/>
  <c r="U2089" i="5"/>
  <c r="U2090" i="5"/>
  <c r="U2091" i="5"/>
  <c r="U2092" i="5"/>
  <c r="U2093" i="5"/>
  <c r="U2094" i="5"/>
  <c r="U2095" i="5"/>
  <c r="U2096" i="5"/>
  <c r="U2097" i="5"/>
  <c r="U2098" i="5"/>
  <c r="U2099" i="5"/>
  <c r="U2100" i="5"/>
  <c r="U2101" i="5"/>
  <c r="U2102" i="5"/>
  <c r="U2103" i="5"/>
  <c r="U2104" i="5"/>
  <c r="U2105" i="5"/>
  <c r="U2106" i="5"/>
  <c r="U2107" i="5"/>
  <c r="U2108" i="5"/>
  <c r="U2109" i="5"/>
  <c r="U2110" i="5"/>
  <c r="U2111" i="5"/>
  <c r="U2112" i="5"/>
  <c r="U2113" i="5"/>
  <c r="U2114" i="5"/>
  <c r="U2115" i="5"/>
  <c r="U2116" i="5"/>
  <c r="U2117" i="5"/>
  <c r="U2118" i="5"/>
  <c r="U2119" i="5"/>
  <c r="U2120" i="5"/>
  <c r="U2121" i="5"/>
  <c r="U21" i="5"/>
  <c r="F9" i="1" l="1"/>
  <c r="F8" i="1"/>
  <c r="F7" i="1"/>
  <c r="F6" i="1"/>
  <c r="F5" i="1"/>
  <c r="F4" i="1"/>
  <c r="F10" i="1"/>
  <c r="C14" i="2" l="1"/>
  <c r="E14" i="2" s="1"/>
  <c r="F14" i="2" s="1"/>
  <c r="C24" i="2"/>
  <c r="E24" i="2" s="1"/>
  <c r="F24" i="2" s="1"/>
  <c r="C19" i="2"/>
  <c r="C16" i="2" s="1"/>
  <c r="C9" i="2"/>
  <c r="E9" i="2" s="1"/>
  <c r="G9" i="2" s="1"/>
  <c r="B21" i="2"/>
  <c r="B16" i="2"/>
  <c r="C11" i="2"/>
  <c r="B11" i="2"/>
  <c r="B4" i="2"/>
  <c r="E23" i="2"/>
  <c r="G23" i="2" s="1"/>
  <c r="E22" i="2"/>
  <c r="G22" i="2" s="1"/>
  <c r="E18" i="2"/>
  <c r="F18" i="2" s="1"/>
  <c r="E17" i="2"/>
  <c r="F17" i="2" s="1"/>
  <c r="E13" i="2"/>
  <c r="F13" i="2" s="1"/>
  <c r="E12" i="2"/>
  <c r="E8" i="2"/>
  <c r="G8" i="2" s="1"/>
  <c r="E7" i="2"/>
  <c r="G7" i="2" s="1"/>
  <c r="E6" i="2"/>
  <c r="F6" i="2" s="1"/>
  <c r="E5" i="2"/>
  <c r="F5" i="2" s="1"/>
  <c r="E19" i="2" l="1"/>
  <c r="G19" i="2" s="1"/>
  <c r="F22" i="2"/>
  <c r="F23" i="2"/>
  <c r="G6" i="2"/>
  <c r="C21" i="2"/>
  <c r="E21" i="2" s="1"/>
  <c r="C4" i="2"/>
  <c r="E4" i="2" s="1"/>
  <c r="D11" i="2"/>
  <c r="G17" i="2"/>
  <c r="G14" i="2"/>
  <c r="G13" i="2"/>
  <c r="G12" i="2"/>
  <c r="F12" i="2"/>
  <c r="D21" i="2"/>
  <c r="G5" i="2"/>
  <c r="G24" i="2"/>
  <c r="G18" i="2"/>
  <c r="D4" i="2"/>
  <c r="F9" i="2"/>
  <c r="F8" i="2"/>
  <c r="F7" i="2"/>
  <c r="E16" i="2"/>
  <c r="E11" i="2"/>
  <c r="F19" i="2" l="1"/>
  <c r="D16" i="2"/>
  <c r="F16" i="2" s="1"/>
  <c r="F4" i="2"/>
  <c r="G11" i="2"/>
  <c r="G21" i="2"/>
  <c r="F11" i="2"/>
  <c r="F21" i="2"/>
  <c r="G4" i="2"/>
  <c r="G16" i="2" l="1"/>
</calcChain>
</file>

<file path=xl/comments1.xml><?xml version="1.0" encoding="utf-8"?>
<comments xmlns="http://schemas.openxmlformats.org/spreadsheetml/2006/main">
  <authors>
    <author>Meekma, Ryan P</author>
  </authors>
  <commentList>
    <comment ref="F23" authorId="0" shapeId="0">
      <text>
        <r>
          <rPr>
            <b/>
            <sz val="9"/>
            <color indexed="81"/>
            <rFont val="Tahoma"/>
            <family val="2"/>
          </rPr>
          <t>Meekma, Ryan P:</t>
        </r>
        <r>
          <rPr>
            <sz val="9"/>
            <color indexed="81"/>
            <rFont val="Tahoma"/>
            <family val="2"/>
          </rPr>
          <t xml:space="preserve">
NAVD88 = -.19 datum conversion</t>
        </r>
      </text>
    </comment>
    <comment ref="F24" authorId="0" shapeId="0">
      <text>
        <r>
          <rPr>
            <b/>
            <sz val="9"/>
            <color indexed="81"/>
            <rFont val="Tahoma"/>
            <family val="2"/>
          </rPr>
          <t>Meekma, Ryan P:</t>
        </r>
        <r>
          <rPr>
            <sz val="9"/>
            <color indexed="81"/>
            <rFont val="Tahoma"/>
            <family val="2"/>
          </rPr>
          <t xml:space="preserve">
NAVD88 = -.19 datum conversion</t>
        </r>
      </text>
    </comment>
  </commentList>
</comments>
</file>

<file path=xl/sharedStrings.xml><?xml version="1.0" encoding="utf-8"?>
<sst xmlns="http://schemas.openxmlformats.org/spreadsheetml/2006/main" count="4263" uniqueCount="1052">
  <si>
    <t>Action Stage:</t>
  </si>
  <si>
    <t>Flood Stage:</t>
  </si>
  <si>
    <t>Moderate Flood Stage:</t>
  </si>
  <si>
    <t>Major Flood Stage:</t>
  </si>
  <si>
    <t xml:space="preserve"> </t>
  </si>
  <si>
    <t>Date(s)</t>
  </si>
  <si>
    <t>Projection</t>
  </si>
  <si>
    <t>Naming Convention</t>
  </si>
  <si>
    <t>Metadata</t>
  </si>
  <si>
    <t>PHASE 2B - MAPPING</t>
  </si>
  <si>
    <t>Explanation</t>
  </si>
  <si>
    <t>Duration (days)</t>
  </si>
  <si>
    <t>Start date (mm/dd/yyyy)</t>
  </si>
  <si>
    <t xml:space="preserve"> End date (mm/dd/yyyy)</t>
  </si>
  <si>
    <t>Stage (ft)</t>
  </si>
  <si>
    <t>Mapping Interval (ft):</t>
  </si>
  <si>
    <t>FEMA FIS</t>
  </si>
  <si>
    <t>Name</t>
  </si>
  <si>
    <t>AHPS Implementation Process Overview</t>
  </si>
  <si>
    <t>NGVD29 to NAVD88 Offset Value (ft):</t>
  </si>
  <si>
    <t>Project Name:</t>
  </si>
  <si>
    <t>River:</t>
  </si>
  <si>
    <t xml:space="preserve">NWS will verify that the AHPS flood impact statements are current for existing forecast points. NWS will create flood impact statements for new forecast points. </t>
  </si>
  <si>
    <t>NWS</t>
  </si>
  <si>
    <t>Organization</t>
  </si>
  <si>
    <t xml:space="preserve">NWS will verify that the AHPS flood categories are current for existing forecast points. NWS will create flood categories for new forecast points. </t>
  </si>
  <si>
    <t>Rating Curve Extension Check</t>
  </si>
  <si>
    <t>Local Stakeholder Review</t>
  </si>
  <si>
    <t>USGS and NWS Rating Curve Comparison</t>
  </si>
  <si>
    <t>River Structures Inventory Worksheet</t>
  </si>
  <si>
    <t>Bridges</t>
  </si>
  <si>
    <t>Determine if a FEMA FIS was completed at this project location (edd.msc.fema.gov). Obtain a copy of the FIS and a copy of the DFIRM, if available. Determine if the DFIRM is recent enough to be considered valid. If the DFIRM is considered current, then the equivalent stages produced by the hydraulic modeling should agree with the DFIRM.</t>
  </si>
  <si>
    <t>Local Stakeholder Review Meeting</t>
  </si>
  <si>
    <t>AHPS Gage NWSLID:</t>
  </si>
  <si>
    <t>USGS Gage ID:</t>
  </si>
  <si>
    <t>Study Extent Boundary</t>
  </si>
  <si>
    <t>Location of Flood Impacts</t>
  </si>
  <si>
    <t>Stream Gage Location</t>
  </si>
  <si>
    <t>Location of flood Control Structures</t>
  </si>
  <si>
    <t>Model cross-sections</t>
  </si>
  <si>
    <t>FEMA DFIRM</t>
  </si>
  <si>
    <t>Location Map Graphics</t>
  </si>
  <si>
    <t>Location of Temporary measures</t>
  </si>
  <si>
    <t>USGS</t>
  </si>
  <si>
    <t>NWS RFC</t>
  </si>
  <si>
    <t>Model</t>
  </si>
  <si>
    <t>Flow (cfs)</t>
  </si>
  <si>
    <t>Structure Name</t>
  </si>
  <si>
    <t>Structure Type</t>
  </si>
  <si>
    <t>Elevation Datum</t>
  </si>
  <si>
    <t>Source of Structure Elevation Data</t>
  </si>
  <si>
    <t>"Gage 0" Vertical Datum</t>
  </si>
  <si>
    <t>Obtain &amp; Review Hydraulic Model Geometry</t>
  </si>
  <si>
    <t>Map Display Scale:</t>
  </si>
  <si>
    <t>2.4.2</t>
  </si>
  <si>
    <t>Reach Length</t>
  </si>
  <si>
    <t>3.1.6.3</t>
  </si>
  <si>
    <t>3.1.4</t>
  </si>
  <si>
    <t>3.2.1.2</t>
  </si>
  <si>
    <t>3.1.8</t>
  </si>
  <si>
    <t>N/A</t>
  </si>
  <si>
    <t>3.2.1</t>
  </si>
  <si>
    <t>PHASE 1 - PROJECT SCOPING AND PLANNING</t>
  </si>
  <si>
    <t>Gage 0 Datum:</t>
  </si>
  <si>
    <t>Project Timeline</t>
  </si>
  <si>
    <t>NWS WFO:</t>
  </si>
  <si>
    <t>NWS RFC:</t>
  </si>
  <si>
    <t>2.4.1 &amp; 3.2.1.3</t>
  </si>
  <si>
    <t>Rating Curve Comparison Worksheet</t>
  </si>
  <si>
    <t>FEMA FIS Profile Validation</t>
  </si>
  <si>
    <t>NWS Receiving Agent</t>
  </si>
  <si>
    <t>Hydraulic Modeling Calibration and Validation Data Collection</t>
  </si>
  <si>
    <t>Flood Control Structure Modeling Approach</t>
  </si>
  <si>
    <t>Project Role</t>
  </si>
  <si>
    <t>3.3.1</t>
  </si>
  <si>
    <t>Crossing-Profiles</t>
  </si>
  <si>
    <t>Incremental hydraulic model WSEL profiles should not cross</t>
  </si>
  <si>
    <t>Verify starting (lowest) elevation conveys bank full conditions.</t>
  </si>
  <si>
    <t>Preliminary Map Display Scale</t>
  </si>
  <si>
    <t>Bridge Decking Removal</t>
  </si>
  <si>
    <t>Bridge Overtopping</t>
  </si>
  <si>
    <t>Verify HEC-RAS model cross-sections are were extended to effectively map all elevations.</t>
  </si>
  <si>
    <t>Map Display Scale</t>
  </si>
  <si>
    <t>PHASE 2A - HYDRAULIC ANALYSES</t>
  </si>
  <si>
    <t xml:space="preserve">Stage (ft) </t>
  </si>
  <si>
    <t xml:space="preserve">Determine if surveying work will be required to obtain structural elevation information.   </t>
  </si>
  <si>
    <t>3.3.2</t>
  </si>
  <si>
    <t>Calculate Final Map Display scale</t>
  </si>
  <si>
    <t xml:space="preserve">Plot and verify WSELs profiles agree with High Water Marks (HWM) and other historical gage data or other study data. </t>
  </si>
  <si>
    <t>Overall Accuracy in AHPS format</t>
  </si>
  <si>
    <t>Ensure that all GIS layers that have been checked in are present and displayed properly on AHPS.</t>
  </si>
  <si>
    <t>Hydraulic Model Scoping</t>
  </si>
  <si>
    <t>GIS Product Scoping</t>
  </si>
  <si>
    <t>Project Management</t>
  </si>
  <si>
    <t>Site Selection and Evaluation Scoping</t>
  </si>
  <si>
    <t>Hydraulic Modeling Approach &amp; Model selection</t>
  </si>
  <si>
    <t>Verify that pre-existing hydraulic model was adapted to workable FEMA approved model.</t>
  </si>
  <si>
    <t>Local Stakeholder Final Review</t>
  </si>
  <si>
    <t>Map Launch Event</t>
  </si>
  <si>
    <t>Hydraulic Modeler</t>
  </si>
  <si>
    <t>GIS Analyst</t>
  </si>
  <si>
    <t>Partner</t>
  </si>
  <si>
    <t>Local Stakeholder</t>
  </si>
  <si>
    <t>AHPS Level Of Service Review</t>
  </si>
  <si>
    <t>Pre-Scoping and Project Planning Activities</t>
  </si>
  <si>
    <t>Project Team Work Responsibility Matrix</t>
  </si>
  <si>
    <t>R</t>
  </si>
  <si>
    <t>A</t>
  </si>
  <si>
    <t>C</t>
  </si>
  <si>
    <t>I</t>
  </si>
  <si>
    <t>the activity and associated action items.</t>
  </si>
  <si>
    <t>the activity based on the individual(‘s) job description.</t>
  </si>
  <si>
    <t>and collaboration required for effective management</t>
  </si>
  <si>
    <t xml:space="preserve"> of flood hazards.</t>
  </si>
  <si>
    <t>Map Disclaimer</t>
  </si>
  <si>
    <t>Actions</t>
  </si>
  <si>
    <t>Timeline</t>
  </si>
  <si>
    <t>2.5 &amp; Appendix A</t>
  </si>
  <si>
    <t>Task</t>
  </si>
  <si>
    <t>AHPS</t>
  </si>
  <si>
    <t>Technical</t>
  </si>
  <si>
    <t>Local</t>
  </si>
  <si>
    <t>Terrain Data Identification</t>
  </si>
  <si>
    <t xml:space="preserve">Obtain the USGS rating curve from the USGS Rating Depot. Verify historical changes to datum and/or location of gage at forecast point location. Verify that the current USGS rating is well defined by streamflow measurements.  If a well defined rating curve is not available, then determine if a rating curve can be developed by USGS prior to hydraulic model development or if a synthetic rating curve should be developed from the model. </t>
  </si>
  <si>
    <t xml:space="preserve">Finalize the approach to modeling flood control structures or temporary measures that will be overtopped. Discuss and decide how the impacts of overtopping and risk areas behind flood control structures will be shown on AHPS. </t>
  </si>
  <si>
    <t>Comments</t>
  </si>
  <si>
    <t>Status</t>
  </si>
  <si>
    <t>Completed</t>
  </si>
  <si>
    <t>In Progress</t>
  </si>
  <si>
    <t>Not Started</t>
  </si>
  <si>
    <t>Not Applicable</t>
  </si>
  <si>
    <t>Status List</t>
  </si>
  <si>
    <t>Phone</t>
  </si>
  <si>
    <t>E-mail</t>
  </si>
  <si>
    <t>Work List</t>
  </si>
  <si>
    <t xml:space="preserve">NWS will explain the sequence of tasks required to implement a library on AHPS and explain the guidelines that maps should be developed  to.  </t>
  </si>
  <si>
    <t>Guidance</t>
  </si>
  <si>
    <t>Phase</t>
  </si>
  <si>
    <t xml:space="preserve">     Pre-Scoping &amp; Planning Activities</t>
  </si>
  <si>
    <t xml:space="preserve">     Site Selection &amp; Evaluation Scoping</t>
  </si>
  <si>
    <t xml:space="preserve">     Hydraulic Model Scoping</t>
  </si>
  <si>
    <t xml:space="preserve">     GIS Product Scoping</t>
  </si>
  <si>
    <t xml:space="preserve">     Hydraulic Model Development by Partner</t>
  </si>
  <si>
    <t xml:space="preserve">     Hydraulic Model Review by NWS</t>
  </si>
  <si>
    <t xml:space="preserve">     Mapping Product Review by NWS</t>
  </si>
  <si>
    <t xml:space="preserve">     Mapping Product Development by Partner</t>
  </si>
  <si>
    <t xml:space="preserve">     AHPS Beta Site Development</t>
  </si>
  <si>
    <t xml:space="preserve">     AHPS Beta Map Review</t>
  </si>
  <si>
    <t>PHASE 1- PROJECT SCOPING AND PLANNING</t>
  </si>
  <si>
    <t>PHASE 3 - AHPS WEB IMPLEMENTATION</t>
  </si>
  <si>
    <t xml:space="preserve">     &lt;&lt;Phase 3 Review&gt;&gt;</t>
  </si>
  <si>
    <t xml:space="preserve">     &lt;&lt;Phase 2B Review&gt;&gt;</t>
  </si>
  <si>
    <t xml:space="preserve">     &lt;&lt;Phase 2A Review&gt;&gt;</t>
  </si>
  <si>
    <t xml:space="preserve">     &lt;&lt;Phase 1 Review&gt;&gt;</t>
  </si>
  <si>
    <t>PHASE 2A - HYDRAULIC ANALYSIS</t>
  </si>
  <si>
    <t>Coordinator</t>
  </si>
  <si>
    <t>HPM</t>
  </si>
  <si>
    <t>QC Team</t>
  </si>
  <si>
    <t>RFC Hydrologist</t>
  </si>
  <si>
    <t>FIM Prog Mngr</t>
  </si>
  <si>
    <t>Water Science Ctr</t>
  </si>
  <si>
    <t>3.2.1.4</t>
  </si>
  <si>
    <t>3.2.1.1</t>
  </si>
  <si>
    <t>The location of the stream gage data collection point.</t>
  </si>
  <si>
    <t>The identified risk area on the landward (dry) side of a levee, where flood waters would cause inundation , if the levee was to overtop.</t>
  </si>
  <si>
    <t>3.1.9</t>
  </si>
  <si>
    <t>3.1.6</t>
  </si>
  <si>
    <t xml:space="preserve">Verify that file naming convention used for base mapping data,  inundation polygons and depth rasters layers conforms to required naming conventions. Naming conventions are identified by the {bracketed names.shp} present in the Final Deliverables Check List. </t>
  </si>
  <si>
    <t>Polygon &amp; Grid Pairing</t>
  </si>
  <si>
    <r>
      <t xml:space="preserve">Create an inventory of hydraulic structures that fall within the  Study Area boundary on the </t>
    </r>
    <r>
      <rPr>
        <b/>
        <sz val="8"/>
        <color indexed="62"/>
        <rFont val="Arial"/>
        <family val="2"/>
      </rPr>
      <t xml:space="preserve">[Structures] </t>
    </r>
    <r>
      <rPr>
        <sz val="8"/>
        <rFont val="Arial"/>
        <family val="2"/>
      </rPr>
      <t xml:space="preserve">tab. Bridges, levees (federal &amp; non-federal), floodwalls, low head dams, lock &amp; dams, and temporary measures should be considered. Determine the critical elevations of levees and bridges that may impact modeling decisions. </t>
    </r>
  </si>
  <si>
    <t>Mapping File Management - Review Specifications</t>
  </si>
  <si>
    <t>Inundation Polygon - Review Specifications</t>
  </si>
  <si>
    <t>Depth Grid Raster - Review Specifications</t>
  </si>
  <si>
    <t xml:space="preserve">Ensure lowest WSEL polygon covers stream and channel banks visible from orthophotography. Errors should not be visible at the Final Map Display Scale. </t>
  </si>
  <si>
    <t>5.2.3.1</t>
  </si>
  <si>
    <t>Positive Depth Check</t>
  </si>
  <si>
    <t>Representative Depth Check</t>
  </si>
  <si>
    <t>Ponds, Lakes and Bodies of Water Check</t>
  </si>
  <si>
    <t xml:space="preserve">Depth grid and polygons  boundaries are consistent with the boundaries around ponds, lakes and other bodies of water affected by the flooding. Errors should not be visible at the Final Map Display Scale. </t>
  </si>
  <si>
    <t>Hydraulic Structure Verification</t>
  </si>
  <si>
    <t>Update Project Timeline</t>
  </si>
  <si>
    <t>Check agreement with FEMA Flood Insurance Study water surface profiles (if FIS is available and current)</t>
  </si>
  <si>
    <t xml:space="preserve">Include the hydraulic model cross-sections used to
develop the inundation mapping. This will allow the NWS to evaluate the incorporation of hydraulic structures and check the width of the cross-sections. </t>
  </si>
  <si>
    <t>Stage</t>
  </si>
  <si>
    <t>(ft)</t>
  </si>
  <si>
    <t>Elevation</t>
  </si>
  <si>
    <t>NAVD88 (ft)</t>
  </si>
  <si>
    <t>Impact Description</t>
  </si>
  <si>
    <t>Flood Impacts</t>
  </si>
  <si>
    <t>Structure Types</t>
  </si>
  <si>
    <t>Critical Elevations</t>
  </si>
  <si>
    <t>Bridge: Low Steel</t>
  </si>
  <si>
    <t>Bridge: Road Decking</t>
  </si>
  <si>
    <t>Levee: Crest Elevation</t>
  </si>
  <si>
    <t>Floodwall: Crest Elevation</t>
  </si>
  <si>
    <t>Dam: Crest elevation</t>
  </si>
  <si>
    <t xml:space="preserve">Temporary Flood Protection </t>
  </si>
  <si>
    <t>Temp Flood Protection: Crest</t>
  </si>
  <si>
    <t>Temp Flood Protection: Base</t>
  </si>
  <si>
    <t>Levee: Toe Elevation</t>
  </si>
  <si>
    <t>Source of Data</t>
  </si>
  <si>
    <t>Site Survey</t>
  </si>
  <si>
    <t>Lidar</t>
  </si>
  <si>
    <t>USGS Topo Map</t>
  </si>
  <si>
    <t>As-Built Drawings</t>
  </si>
  <si>
    <t>GPS Survey</t>
  </si>
  <si>
    <t>FIM Prog Manager</t>
  </si>
  <si>
    <t>Technical Partner</t>
  </si>
  <si>
    <t xml:space="preserve">Local </t>
  </si>
  <si>
    <t>Partner Coordinator</t>
  </si>
  <si>
    <t>Responsibilities</t>
  </si>
  <si>
    <t>Approves and advises on non-standard project approaches.</t>
  </si>
  <si>
    <t>Overall coordination of the technical team. Responsible for Phase 2A &amp; 2B deliverables.</t>
  </si>
  <si>
    <t xml:space="preserve">Develops and calibrates hydraulic model and associated documentation. </t>
  </si>
  <si>
    <t>Conducts QAQC review of Hydraulic Analyses and GIS data in Phase 2A &amp; 2B.</t>
  </si>
  <si>
    <t>Develops GIS data deliverables in Phase 2A. Provides GIS support to the project.</t>
  </si>
  <si>
    <t>NWS forecast services and serves as primary contact with local stakeholders.</t>
  </si>
  <si>
    <t>Support for rating curve evaluation and develops RFC forecast services.</t>
  </si>
  <si>
    <t xml:space="preserve">NWS will work with the local stakeholder and its mapping partners\subcontractors (as necessary), to develop a Statement Of Work (SOW) that will guide the production of inundation mapping at a river forecast point. This may only be required when a local or state government partner hires an engineering consultant or contracts with another government entity to serve as the Technical Partner. </t>
  </si>
  <si>
    <t>X</t>
  </si>
  <si>
    <t>Obtain Status Update on AHPS Funding</t>
  </si>
  <si>
    <t xml:space="preserve">NWS Coordinator will obtain a status update on AHPS contracting and ensure the process is moving forward and will not delay Phase 3. </t>
  </si>
  <si>
    <t>This individual(s) is (are) responsible for</t>
  </si>
  <si>
    <t xml:space="preserve">This individual(s) is (are) accountable for </t>
  </si>
  <si>
    <t>I = Inform</t>
  </si>
  <si>
    <t>A = Accountable</t>
  </si>
  <si>
    <t>R  = Responsible</t>
  </si>
  <si>
    <t xml:space="preserve">This (these) individual(s) should be consulted, </t>
  </si>
  <si>
    <t xml:space="preserve">as  part of the communication, coordination, cooperation, </t>
  </si>
  <si>
    <t xml:space="preserve">Knowledge should be readily available to </t>
  </si>
  <si>
    <t xml:space="preserve">  this (these) individual(s).</t>
  </si>
  <si>
    <t>PROJECT TEAM - CONTACTS, ROLES AND RESPONSIBILTIES</t>
  </si>
  <si>
    <t>PROJECT TEAM WORK RESPONSIBILITY MATRIX KEY</t>
  </si>
  <si>
    <t>NWS will verify the USGS gage location is an existing AHPS forecast point or data point.  If an AHPS forecast point or data point does not exist, determine if an AHPS forecast point can be created. Verify the appropriate level of forecast service (flood only or daily; WFO SSHP or RFC) exists at the AHPS forecast point. Determine if an existing data point should be upgraded to a forecast point. Apply for NWSLID for new forecast points.</t>
  </si>
  <si>
    <t>Central point of contact for local interests. Provides input on product decisions. Coordinates and collects input from other local stakeholders.</t>
  </si>
  <si>
    <t>Statement of Work - AHPS Implementation</t>
  </si>
  <si>
    <t>Identify the AHPS project cost, the map development project costs (if applicable) and source of funding for AHPS implementation and for map development tasks (if applicable).</t>
  </si>
  <si>
    <t>Location Description</t>
  </si>
  <si>
    <t>Unknown</t>
  </si>
  <si>
    <t>Estimated</t>
  </si>
  <si>
    <t>City\County Platt or Contour Map</t>
  </si>
  <si>
    <t>Building</t>
  </si>
  <si>
    <t xml:space="preserve">Location </t>
  </si>
  <si>
    <t>(River Miles U/S or D/S from gage)</t>
  </si>
  <si>
    <t xml:space="preserve">Critical Elevation </t>
  </si>
  <si>
    <t>Datum</t>
  </si>
  <si>
    <t>NAVD88</t>
  </si>
  <si>
    <t>NGVD29</t>
  </si>
  <si>
    <t>MSL</t>
  </si>
  <si>
    <t>COE1912</t>
  </si>
  <si>
    <t>Other (specify)</t>
  </si>
  <si>
    <t>Dam</t>
  </si>
  <si>
    <t>Wing Dikes or Channel Control</t>
  </si>
  <si>
    <t>Other</t>
  </si>
  <si>
    <t>File Structure</t>
  </si>
  <si>
    <t>\GIS\</t>
  </si>
  <si>
    <t>\polygons\</t>
  </si>
  <si>
    <t>Hydraulic Model Files</t>
  </si>
  <si>
    <t>NWSLID.MM.DD.YYYY. Zip</t>
  </si>
  <si>
    <t>(ex: IOWI4.01.22.12.zip)</t>
  </si>
  <si>
    <t>AHPS Deliverables - Standard Directory Format</t>
  </si>
  <si>
    <t>\depth_ grids\</t>
  </si>
  <si>
    <t>\hydraulics\</t>
  </si>
  <si>
    <t>\documentation\</t>
  </si>
  <si>
    <t>Purpose</t>
  </si>
  <si>
    <t xml:space="preserve">An error analysis on the flood depths based on high-water mark observations and available gage data. </t>
  </si>
  <si>
    <t>A description of the stream gage, its drainage area, and its period of record.</t>
  </si>
  <si>
    <t xml:space="preserve">A description of the model and version used. Describe rationale for choosing a one- or two dimensional analysis and a steady or unsteady flow rate. </t>
  </si>
  <si>
    <t xml:space="preserve">A description of the calibration and verification techniques used. </t>
  </si>
  <si>
    <t xml:space="preserve"> A summary of the results of the study</t>
  </si>
  <si>
    <t>Any lessons learned with a description of potential solutions and\or difficulties associated with the potential solutions</t>
  </si>
  <si>
    <t>1.0  Introduction</t>
  </si>
  <si>
    <t>1.2  Location</t>
  </si>
  <si>
    <t xml:space="preserve">2.1  Hydrology </t>
  </si>
  <si>
    <t>2.2  Hydraulics</t>
  </si>
  <si>
    <t xml:space="preserve">2.1.1  Stream Gage </t>
  </si>
  <si>
    <t>2.2.1  Hydraulic Model</t>
  </si>
  <si>
    <t xml:space="preserve">2.2.2 Calibration </t>
  </si>
  <si>
    <t>3.0  Map Development</t>
  </si>
  <si>
    <t>4.1  Summary</t>
  </si>
  <si>
    <t xml:space="preserve">4.2  Lessons Learned </t>
  </si>
  <si>
    <t xml:space="preserve">USGS station rating curve vs. the model derived rating curve. Plot will show the difference between the rating curves on a secondary axis. </t>
  </si>
  <si>
    <t>Downstream boundary conditions rating curve (if applicable)</t>
  </si>
  <si>
    <t>Layers:</t>
  </si>
  <si>
    <t>Basemap: aerial photo</t>
  </si>
  <si>
    <t>Layers: upstream/downstream study area boundaries, stream gage, HWM points, lines or polygons, inundation aerial</t>
  </si>
  <si>
    <t>A description of the topographic data source, vertical\horizontal accuracy, capture date and format</t>
  </si>
  <si>
    <t>3.2  Processing Techniques</t>
  </si>
  <si>
    <t xml:space="preserve">Figure 1. </t>
  </si>
  <si>
    <t xml:space="preserve">Figure 2. </t>
  </si>
  <si>
    <t>Figure 3.</t>
  </si>
  <si>
    <t>Figure 4.</t>
  </si>
  <si>
    <t>Figure 5.</t>
  </si>
  <si>
    <t>Table 2.</t>
  </si>
  <si>
    <t>4.0  Conclusions</t>
  </si>
  <si>
    <t>2.0  Model Analysis</t>
  </si>
  <si>
    <t>2.1.2   Study Area Extent Analysis</t>
  </si>
  <si>
    <t>3.1  Topographic Data</t>
  </si>
  <si>
    <t>Location and extent of the study area</t>
  </si>
  <si>
    <t>1.3 Flood History</t>
  </si>
  <si>
    <t>Description of the flood history and importance of flood mapping for the community and/or general area.</t>
  </si>
  <si>
    <t>Comparison of hydraulic-model output and surveyed high water mark elevations from a calibration event.</t>
  </si>
  <si>
    <t>1.1  Overview</t>
  </si>
  <si>
    <t>Purpose of the study and summary of modeling and GIS approach</t>
  </si>
  <si>
    <t>Describe assumptions made during the modeling analysis</t>
  </si>
  <si>
    <t>Flood inundation map depicting the calibration and location of HWM data</t>
  </si>
  <si>
    <t xml:space="preserve">Rating curve should show that model was calibrated to an acceptable tolerance to within of 0.1 ft to 0.5 ft of the measured rating curve. </t>
  </si>
  <si>
    <t xml:space="preserve">Profile view of the hydraulic model water surface showing that water surface(s) was\were calibrated to the HWM data. </t>
  </si>
  <si>
    <t>2.2.3  Results</t>
  </si>
  <si>
    <t>Technical Documentation Requirements</t>
  </si>
  <si>
    <t>Metadata Requirements</t>
  </si>
  <si>
    <t>NWS Site Description:</t>
  </si>
  <si>
    <t>USGS Site Description:</t>
  </si>
  <si>
    <t xml:space="preserve">USGS Rating Depot Link: </t>
  </si>
  <si>
    <t>Base Rating (base)</t>
  </si>
  <si>
    <t>Corrections (corr)</t>
  </si>
  <si>
    <t>**Expanded Shift Adjusted Rating (exsa)</t>
  </si>
  <si>
    <t>** Use the expanded shift adjusted rating in the table below. Other links are for reference only.</t>
  </si>
  <si>
    <t>(replace XXXXXXXX gage ID with the 8-15 digit USGS station number)</t>
  </si>
  <si>
    <t>http://waterdata.usgs.gov/nwisweb/data/ratings/exsa/USGS.XXXXXXXX.exsa.rdb</t>
  </si>
  <si>
    <t>http://waterdata.usgs.gov/nwisweb/data/ratings/base/USGS.XXXXXXXX.base.rdb</t>
  </si>
  <si>
    <t>http://waterdata.usgs.gov/nwisweb/data/ratings/corr/USGS.XXXXXXXX.corr.rdb </t>
  </si>
  <si>
    <t>List of Available Rating Products</t>
  </si>
  <si>
    <t>http://waterdata.usgs.gov/nwisweb/cgi-src/get_ratings?site_no=XXXXXXXX</t>
  </si>
  <si>
    <t xml:space="preserve">NWS Rating Curve Link: </t>
  </si>
  <si>
    <t>http://water.weather.gov/ahps2/hydrograph_to_xml.php?gage=mtzi3&amp;output=xml</t>
  </si>
  <si>
    <t xml:space="preserve">Federal Agencies </t>
  </si>
  <si>
    <t>http://edd.msc.fema.gov/edd/</t>
  </si>
  <si>
    <t>Non-Federal Partners</t>
  </si>
  <si>
    <t>https://msc.fema.gov</t>
  </si>
  <si>
    <t>(obtain the Flood Insurance Report. Turn to the "Hydrologic Analyses" section</t>
  </si>
  <si>
    <t>(NWS AHPS XML rating is intended for initial comparison only. You must obtain the official rating for the RFC, AHPS Rating may not be current\correct)</t>
  </si>
  <si>
    <t>NWS AHPS XML Rating</t>
  </si>
  <si>
    <t>Base Map:</t>
  </si>
  <si>
    <t>Aerial background map with roads</t>
  </si>
  <si>
    <t xml:space="preserve">Applies to: </t>
  </si>
  <si>
    <t>Method for Data Entry:</t>
  </si>
  <si>
    <t xml:space="preserve">STUDY AREA               </t>
  </si>
  <si>
    <t xml:space="preserve">MODEL CROSS-SECTIONS                                                 </t>
  </si>
  <si>
    <t xml:space="preserve">GAGE LOCATION POINT                                     </t>
  </si>
  <si>
    <t xml:space="preserve">FEMA DFIRM FLOODWAY                        </t>
  </si>
  <si>
    <t xml:space="preserve">FEMA DFIRM 1%                  </t>
  </si>
  <si>
    <t xml:space="preserve">FEMA DFIRM 0.2%                       </t>
  </si>
  <si>
    <t xml:space="preserve">FLOOD CONTROL STRUCTURES                   </t>
  </si>
  <si>
    <t xml:space="preserve">LEVEE RISK AREA                            </t>
  </si>
  <si>
    <t xml:space="preserve">DEPTH GRIDS  </t>
  </si>
  <si>
    <t xml:space="preserve">POLYGONS                       </t>
  </si>
  <si>
    <t>As with any engineering analysis of this type, variation from the estimated flood heights and floodplain boundaries is possible. Details of the process used to produce this data can be found in project documentation available from the data contact person. Horizontal accuracy was tested by evaluating boundaries to best available topographic dataset.</t>
  </si>
  <si>
    <t>As with any engineering analysis of this type, variation from the estimated flood heights and floodplain boundaries is possible. Details of the process used to produce this data can be found in project documentation available from the data contact person. Vertical accuracy was tested by evaluating boundaries to best available topographic dataset</t>
  </si>
  <si>
    <t>This data set was developed for use with the National Weather Service's (NWS) Advanced Hydrologic Prediction Service (AHPS) website</t>
  </si>
  <si>
    <t xml:space="preserve">Comments regarding the Flood Inundation Maps can be made here (http://www.weather.gov/survey/nws-survey.php?code=inundate). CONTACT INFO FOR AGENCY THAT PRODUCED THE DEPTH GRID AND POLYGONS.  </t>
  </si>
  <si>
    <t>DESCRIBE THE DATA SET.  The Flood Inundation Map Graphics show the lateral extent of projected flooding on local map backgrounds.</t>
  </si>
  <si>
    <t>The initial target audience is the state and local agencies that must make emergency operational decisions during flooding events. However, since the graphics are easy to view, anyone with an interest during these events can make use of the maps, including the Federal Emergency Management Agency (FEMA), the U.S. Geological Survey (USGS), Corps of Engineers (COE), state and local emergency managers, the media, and the general public.</t>
  </si>
  <si>
    <t>DATE AND YEAR</t>
  </si>
  <si>
    <t xml:space="preserve">STATE MAP WAS PRODUCTED IN, NAME OF COMMUNITY, flood, flood inundation mapping, hydrologic prediction, hydraulic, modeling, </t>
  </si>
  <si>
    <t>Metadata Text to Enter</t>
  </si>
  <si>
    <t>Description</t>
  </si>
  <si>
    <t>Critical Elevation</t>
  </si>
  <si>
    <t xml:space="preserve">Included in </t>
  </si>
  <si>
    <t>Hydraulic Model?</t>
  </si>
  <si>
    <t>Included?</t>
  </si>
  <si>
    <t>Yes</t>
  </si>
  <si>
    <t>No</t>
  </si>
  <si>
    <t>File Structure Requirements</t>
  </si>
  <si>
    <t>Impacts Map:</t>
  </si>
  <si>
    <t>D\S Reach Length (mi):</t>
  </si>
  <si>
    <t>U\S Reach Length (mi):</t>
  </si>
  <si>
    <t>Lowest inundation Stage:</t>
  </si>
  <si>
    <t>Highest inundation Stage:</t>
  </si>
  <si>
    <t>USGS Internal Review for joint USGS/NWS projects.</t>
  </si>
  <si>
    <t>Date</t>
  </si>
  <si>
    <t>Confirm data are received by NWS. Technical Partner obligation is completed.</t>
  </si>
  <si>
    <t xml:space="preserve">Mandatory review at this point. This review should occur before proceeding with Phase 2A. </t>
  </si>
  <si>
    <t>AHPS Contractor obligation is completed.</t>
  </si>
  <si>
    <t>C = Consult</t>
  </si>
  <si>
    <t>Location</t>
  </si>
  <si>
    <t>(U\S or D\S from gage)</t>
  </si>
  <si>
    <t xml:space="preserve">Overall coordination of the project. Responsible for project management, guiding partners and completing AHPS implementation. </t>
  </si>
  <si>
    <t xml:space="preserve">Provides hydrologic data support as required. </t>
  </si>
  <si>
    <t>Site-Suitability Evaluation</t>
  </si>
  <si>
    <t>Establish suitability of 1-D or 2-D modeling approach and static map library. Review the need to develop a steady or unsteady model. Evaluate the presence of levees, floodwalls or significant floodplain storage areas. Select FEMA approved hydraulic model.</t>
  </si>
  <si>
    <t>Hydraulic Structures Inventory</t>
  </si>
  <si>
    <t xml:space="preserve">Coordinate with  local public works or state transportation agency to verify hydraulic model represents current bridge/structure and to determine imminent plans for structure replacement and/or revision. Determine if an major construction projects are planned that modify existing structure or add new structures and may impact the quality of the maps.  Determine the authoritative data sources for hydraulic structure elevations, including flood control structures. As-built plans, Lidar or surveying are possible sources. </t>
  </si>
  <si>
    <t>Surveying Requirements</t>
  </si>
  <si>
    <t>Calculate the intended map display scale based upon the underlying terrain data set DEM cell size. The map display scale will be calculated by multiplying the DEM grid cell diameter (in meters) by 2,000 pixels/meter to get the standard display scale in a standard 1 inch =  X feet or 1:X ratio.</t>
  </si>
  <si>
    <t>Present the project to the stakeholders. Obtain stakeholder input on the known flood impacts, NWS flood categories, lowest/highest inundation elevation, mapping interval and study area extent. Stakeholders should also provide information on Emergency Action Plans where temporary protection measures may be deployed. Stakeholders should provide input on if they want the EAP temporary measures considered in the hydraulic modeling.</t>
  </si>
  <si>
    <t>Hydraulic Structures Verification</t>
  </si>
  <si>
    <t>Check the Manning's "n" values used within the model and verify the Manning's "n" values fall within the acceptable ranges published in the FHWA\USGS Standard 2339 "Guide for Selecting Manning's Roughness Coefficients for Natural Channels"</t>
  </si>
  <si>
    <t xml:space="preserve">Downstream boundary condition should be set to standard practices and reasonable conditions, according to the HEC-RAS manual. Backwater conditions from downstream rivers should not be used to define the boundary conditions. </t>
  </si>
  <si>
    <t xml:space="preserve">Calculate the final intended map display scale based upon the underlying terrain data set DEM cell size. The map display scale will be calculated by multiplying the DEM grid cell diameter (in meters) by 2,000 pixels/meter to get the standard display scale in a standard 1 inch =  X feet or 1:X ratio.  The QC review will occur at the final map display scale. The final map display scale will be also be used  to set the Google Maps zoom level. </t>
  </si>
  <si>
    <t>Check Polygons and Depth Grids for visible errors at the final map display scale that was determined in Phase 2B. Errors that are visible at a scale larger than the intended map scale (i.e. zoomed in beyond the intended scale) will not require correction. NWS will check the map at the final display scale and will not zoom in beyond this display scale to review data for errors.</t>
  </si>
  <si>
    <t>Perform reasonability check with WSEL boundary shapefiles, orthophotography, and rasters /contours. Ensure transitions along the boundary are consistent with the raster/contour data. Ensure that a terrain DEM was used to resample or downscale from a larger grid cell size to a smaller grid cell size.  Ensure that the water surface is in good agreement with physical structures visible in the orthophoto, flood protection structure centerlines and other ground reference data. Verify using tools such as Google Maps and Bing Maps oblique photography. Errors should not be visible at the Final Map Display Scale.</t>
  </si>
  <si>
    <t xml:space="preserve">Remove wetted areas that result from depressions that are not hydraulically connected to the studied flow in the main river channel. Areas that are directly connected via storm sewers are acceptable. Errors should not be visible at the Final Map Display Scale. </t>
  </si>
  <si>
    <t>Mapped inundation areas from action stage through at least the flood of record at 1 ft intervals or less. For example, an inundation area with a water surface elevation of 78.3 feet NAVD88 at the gage would be named “elev_78_3.shp”. Each mapped inundation area should include the following file extensions: .dbf, .prj, .sbn, .sbx, .shp, .shp, .xml, and .shx.</t>
  </si>
  <si>
    <t xml:space="preserve">The terrain DEM that was used to process the original data. Terrain data should have metadata associated. </t>
  </si>
  <si>
    <t>Verify AHPS Funding Received</t>
  </si>
  <si>
    <t>Partnership Acknowledgements</t>
  </si>
  <si>
    <t>Verify the AHPS page acknowledges the partnerships that participated in the funding of AHPS implementation and in the development of the inundation mapping layers.</t>
  </si>
  <si>
    <t>(replace NWSLID with the 5 letter ID for the AHPS gage. Look for XML tag &lt;rating dignity="official"&gt; )</t>
  </si>
  <si>
    <t>Reservoirs: Crest Elevation</t>
  </si>
  <si>
    <t>General Obstacles to Flow</t>
  </si>
  <si>
    <t>A description of hydrologic techniques used to determine local flow contribution to the study area extent (if applicable)</t>
  </si>
  <si>
    <t>A discussion of the GIS techniques used to convert the hydraulic model profiles into depth grids and inundation polygons</t>
  </si>
  <si>
    <t xml:space="preserve">XXXX agency conducted the hydraulic analysis and GIS analysis to produce the inundation data. NWS provided the QA\QC review of the data. Funding was received from XXXX for this project. </t>
  </si>
  <si>
    <t>Vertical Datum:</t>
  </si>
  <si>
    <t>Project Development Template Setup</t>
  </si>
  <si>
    <t>The Project Development Template will be used as a project management tool and a guide to developing a FIM project. The Project Development Template  is used to assign roles and responsibilities, track task progress, document decisions, document project data and schedule.</t>
  </si>
  <si>
    <t>Determine the project team work responsibilities and document the responsibilities in the Project Development Template.</t>
  </si>
  <si>
    <t>Identify Project Cost &amp; Funding Sources</t>
  </si>
  <si>
    <t xml:space="preserve">Local Stakeholder Preferences for Modeling </t>
  </si>
  <si>
    <t>Consult with local stakeholders on their preferences for modeling,  including any Local Emergency Action Plans that detail the deployment of temporary flood protection measures in the hydraulic model and mapping. Input on the inclusion of unaccredited levees in the model should be discussed. Preferences for the display of risk areas behind levees in the AHPS site should be discussed.  Preferences for the elevation to model at a location (i.e. if levees should be shown as overtopped) should be discussed.</t>
  </si>
  <si>
    <t xml:space="preserve">Technical Partner will obtain a copy of the FIS and/or DFIRM GIS files.  NWS may assist in contacting local stakeholders for information. </t>
  </si>
  <si>
    <t>Measured Rating Curve Quality Check</t>
  </si>
  <si>
    <r>
      <t xml:space="preserve">Obtain the rating curve from the  NWS River Forecast Center. Copy both ratings into the </t>
    </r>
    <r>
      <rPr>
        <b/>
        <sz val="8"/>
        <color indexed="62"/>
        <rFont val="Arial"/>
        <family val="2"/>
      </rPr>
      <t xml:space="preserve">[Rating] </t>
    </r>
    <r>
      <rPr>
        <sz val="8"/>
        <rFont val="Arial"/>
        <family val="2"/>
      </rPr>
      <t xml:space="preserve">tab on the Project Development Template. Plot and compare the NWS RFC rating and the USGS gage rating. Ensure that the ratings agree. If ratings do not agree, coordinate the development of a common rating curve, before hydraulic modeling begins.  </t>
    </r>
  </si>
  <si>
    <t>Determine how GIS data will be processed from the hydraulic model. NWS and mapping partner will discuss the advantages of processing data with a 3-m or smaller grid cell size. With a 3-m or small grid cell size, the, polygons may be produced directly from the raster data. The depth grid cell size must be supported by an underlying terrain data cell size that is equal to or smaller than the depth grid cell size.</t>
  </si>
  <si>
    <t>Technical Partner to develop hydraulic model and follows NWS standards. NWS will review.</t>
  </si>
  <si>
    <t>Create a text file that contains the rating curve. This deliverable is OPTIONAL for projects where the model was not the basis for the rating curve extension.  This is required for projects where the model is the basis of the rating curve extension.</t>
  </si>
  <si>
    <t>Update the Project Development Template</t>
  </si>
  <si>
    <t>NWS Coordinator will update the Project Development Template.</t>
  </si>
  <si>
    <t>Update the Project Development Template.</t>
  </si>
  <si>
    <r>
      <t xml:space="preserve">NWS and Technical Partner will update the estimate of the project tasks in the Gantt chart in the </t>
    </r>
    <r>
      <rPr>
        <b/>
        <sz val="8"/>
        <color indexed="62"/>
        <rFont val="Arial"/>
        <family val="2"/>
      </rPr>
      <t xml:space="preserve">[Timeline] </t>
    </r>
    <r>
      <rPr>
        <sz val="8"/>
        <color indexed="8"/>
        <rFont val="Arial"/>
        <family val="2"/>
      </rPr>
      <t xml:space="preserve">tab.  </t>
    </r>
  </si>
  <si>
    <t>Additional Deliverables - Outsize of Zip File</t>
  </si>
  <si>
    <t>The centerline of a floodwall, levee or other flood control structure. Flood control structures centerlines should agree with the geographic location of the structures, as visible from satellite photography or as documented in as-built or design documents. Review the [Structures] tab in the Project Development Template and check to ensure that all flood control structures were included in the GIS data.</t>
  </si>
  <si>
    <t xml:space="preserve">Technical Partner will submit grid inundation  layers formatted to specifications described in Project Development Template. </t>
  </si>
  <si>
    <t xml:space="preserve">Technical Partner will submit polygon and grid inundation  layers formatted to specifications described in Project Development Template Description. </t>
  </si>
  <si>
    <t>Technical Partner will submit GIS layers formatted to the naming specifications described in for each deliverable.</t>
  </si>
  <si>
    <t>NWS and Technical Partner will discuss the options and decide on a depth grid cell size. The depth grid cell size will be documented in "Comments" ==&gt;</t>
  </si>
  <si>
    <t xml:space="preserve">Mandatory review at this point for NWS Technical Partners, excluding joint USGS/NWS projects. 
</t>
  </si>
  <si>
    <t xml:space="preserve">Technical Partner and NWS QC Team will review the depth grids for visible errors at the final map display scale. </t>
  </si>
  <si>
    <t xml:space="preserve">Depth grid raster values are reasonable and representative of the depth of flow between the modeled WSE and the terrain. Technical Partner and NWS should spot check depth measurements and review the color shaded depth grids closely.   Errors should not be visible at the Final Map Display Scale. </t>
  </si>
  <si>
    <t xml:space="preserve">NWS and Technical Partner will review the AHPS Beta site </t>
  </si>
  <si>
    <t>NWS and Technical Partner will review the AHPS Beta site  and collaborate on a project specific disclaimer, if required.</t>
  </si>
  <si>
    <t xml:space="preserve">NWS HPM will work with the Local Stakeholder to develop a public outreach event. </t>
  </si>
  <si>
    <t>Confirm AHPS page is acceptable to Technical Partner Coordinator, NWS Coordinator, and Local Stakeholders.</t>
  </si>
  <si>
    <t xml:space="preserve">NWS HPM will coordinate the scoping project decisions with the Local Stakeholder. NWS Coordinator and Technical Partner will be available to answer local stakeholder questions as needed. </t>
  </si>
  <si>
    <t>NWS Flood Inundation Mapping Tools for GIS</t>
  </si>
  <si>
    <t>The boundaries of higher WSEL depth grids contain or match the boundaries of lower WSEL depth grids. Errors should not be visible at the Final Map Display Scale.  The "NWS Flood Inundation Mapping Tools"  GIS Toolbox contains a "Polygon Overlap QC Batch\Single" tool that should be run for each layer to identify overlaps. Polygons will need to be created prior to running the tool.</t>
  </si>
  <si>
    <t>Mapping Intervals</t>
  </si>
  <si>
    <t>Ensure there is a corresponding depth grid raster file(s) for each Inundation polygon file(s).</t>
  </si>
  <si>
    <t>Check agreement with FEMA Flood Insurance Study DFIRM (if available and current), should reasonably agree with the corresponding grid and polygon layers.  This check is OPTIONAL for projects where a DFIRM is not available or the DFIRM not be published on AHPS.</t>
  </si>
  <si>
    <t xml:space="preserve">Identify Known Flood Impacts and Impact Related GIS Data </t>
  </si>
  <si>
    <t>Establish Minimum/Maximum Stage</t>
  </si>
  <si>
    <t>Grid and Polygon Map Development Technique</t>
  </si>
  <si>
    <t>Model Conversion</t>
  </si>
  <si>
    <t>Manning's n Validation</t>
  </si>
  <si>
    <t>Bank Full Conditions</t>
  </si>
  <si>
    <t>Cross-section Check</t>
  </si>
  <si>
    <r>
      <t xml:space="preserve">Complete Sections 1.0 "Introduction" and 2.0 "Model Analysis" in the Technical Summary Document. See the </t>
    </r>
    <r>
      <rPr>
        <b/>
        <sz val="8"/>
        <color indexed="62"/>
        <rFont val="Arial"/>
        <family val="2"/>
      </rPr>
      <t>[Tech Doc]</t>
    </r>
    <r>
      <rPr>
        <sz val="8"/>
        <rFont val="Arial"/>
        <family val="2"/>
      </rPr>
      <t xml:space="preserve"> tab for details on report requirements.</t>
    </r>
  </si>
  <si>
    <t>A set of QC tools are available from the NWS to review GIS data. NWS will provide a copy of the tools to Technical Partner and provide instructions on how to install and operate tools.</t>
  </si>
  <si>
    <r>
      <t xml:space="preserve">Review and verify that metadata is attached to all GIS data and meets FGDC standards. Enter metadata using the ESRI ArcCatalog application. Verify that the metadata fields and text that are published in the </t>
    </r>
    <r>
      <rPr>
        <b/>
        <sz val="8"/>
        <color theme="3"/>
        <rFont val="Arial"/>
        <family val="2"/>
      </rPr>
      <t xml:space="preserve">[Metadata] </t>
    </r>
    <r>
      <rPr>
        <sz val="8"/>
        <rFont val="Arial"/>
        <family val="2"/>
      </rPr>
      <t xml:space="preserve">tab have been added to the corresponding data set. </t>
    </r>
  </si>
  <si>
    <t>Remaining (days)</t>
  </si>
  <si>
    <t>Percent Complete</t>
  </si>
  <si>
    <t>Completed (days)</t>
  </si>
  <si>
    <t>Conduct Map Review at the Pre-determined Map Display Scale</t>
  </si>
  <si>
    <t>WSEL Boundary Checks</t>
  </si>
  <si>
    <t>Flood Impact Evaluation</t>
  </si>
  <si>
    <t>Bankfull Check</t>
  </si>
  <si>
    <t>Higher\Lower Boundary Comparison</t>
  </si>
  <si>
    <t>Disconnected Wetted Areas</t>
  </si>
  <si>
    <t>Dry Flood Control Structures</t>
  </si>
  <si>
    <t>Wet Flood Control Structures</t>
  </si>
  <si>
    <t>Add Project Development Template to Final Deliverable ZIP file</t>
  </si>
  <si>
    <t>Phase 1</t>
  </si>
  <si>
    <t>Phase 2B</t>
  </si>
  <si>
    <t>Phase 2A</t>
  </si>
  <si>
    <t>Deliverables by Phase</t>
  </si>
  <si>
    <t>Phase 2B Deliverable Checklist</t>
  </si>
  <si>
    <t>GIS Data Deliverables</t>
  </si>
  <si>
    <t>Project Documentation Deliverables</t>
  </si>
  <si>
    <t>Phase 2A Deliverable Checklist</t>
  </si>
  <si>
    <t>Hydraulic Modeling Deliverables</t>
  </si>
  <si>
    <t>Phase 1 Deliverable Checklist</t>
  </si>
  <si>
    <t>Project Scoping Deliverables</t>
  </si>
  <si>
    <t xml:space="preserve">This is the “Brown Line” on AHPS. Model extent line file shows the extent of the hydraulic model that is included within the AHPS mapping area. The study area extents should align with cross-sections on the hydraulic model. </t>
  </si>
  <si>
    <t>The effective FEMA floodway for the study reach, clipped to the study area.</t>
  </si>
  <si>
    <t>The effective FEMA 1% annual chance floodplain (also known as the Special Flood Hazard Area) for the study reach, clipped to the study area.</t>
  </si>
  <si>
    <t>The effective 0.2% annual chance floodplain (if applicable) for the study reach, clipped to the study area.</t>
  </si>
  <si>
    <t>Include the hydraulic model cross-sections used to
develop the inundation mapping. This will allow the modeling to be archived for future applications and updates to the inundation mapping.</t>
  </si>
  <si>
    <r>
      <t xml:space="preserve">Complete Sections 1.0 "Introduction" in the Technical Summary Document. See the </t>
    </r>
    <r>
      <rPr>
        <b/>
        <sz val="8"/>
        <color indexed="62"/>
        <rFont val="Arial"/>
        <family val="2"/>
      </rPr>
      <t>[Tech Doc]</t>
    </r>
    <r>
      <rPr>
        <sz val="8"/>
        <rFont val="Arial"/>
        <family val="2"/>
      </rPr>
      <t xml:space="preserve"> tab for details on report requirements.</t>
    </r>
  </si>
  <si>
    <r>
      <t xml:space="preserve">Include completed Technical Summary document with Sections 1.0, 2.0, 3.0 and 4.0 completed as specified in the </t>
    </r>
    <r>
      <rPr>
        <b/>
        <sz val="8"/>
        <color theme="3"/>
        <rFont val="Arial"/>
        <family val="2"/>
      </rPr>
      <t>[Tech Doc]</t>
    </r>
    <r>
      <rPr>
        <sz val="8"/>
        <rFont val="Arial"/>
        <family val="2"/>
      </rPr>
      <t xml:space="preserve"> tab.</t>
    </r>
  </si>
  <si>
    <t>Include hydraulic model data (as digital files).</t>
  </si>
  <si>
    <t xml:space="preserve">Verify that storage areas have been entered into the model and are representative of storage conditions in the field.  Levees should have storage areas. This applies to unsteady flow models only. </t>
  </si>
  <si>
    <t>Phase 3</t>
  </si>
  <si>
    <r>
      <t xml:space="preserve">Update the project status in the Gantt chart in the </t>
    </r>
    <r>
      <rPr>
        <b/>
        <sz val="8"/>
        <color theme="3"/>
        <rFont val="Arial"/>
        <family val="2"/>
      </rPr>
      <t>[Timeline]</t>
    </r>
    <r>
      <rPr>
        <b/>
        <sz val="8"/>
        <color indexed="56"/>
        <rFont val="Arial"/>
        <family val="2"/>
      </rPr>
      <t xml:space="preserve"> </t>
    </r>
    <r>
      <rPr>
        <sz val="8"/>
        <rFont val="Arial"/>
        <family val="2"/>
      </rPr>
      <t>tab, and inform all team members of the status of the project.</t>
    </r>
  </si>
  <si>
    <r>
      <t xml:space="preserve">Update the project status in the Gantt chart in the </t>
    </r>
    <r>
      <rPr>
        <b/>
        <sz val="8"/>
        <color theme="3"/>
        <rFont val="Arial"/>
        <family val="2"/>
      </rPr>
      <t>[Timeline]</t>
    </r>
    <r>
      <rPr>
        <sz val="8"/>
        <color indexed="56"/>
        <rFont val="Arial"/>
        <family val="2"/>
      </rPr>
      <t xml:space="preserve"> </t>
    </r>
    <r>
      <rPr>
        <sz val="8"/>
        <rFont val="Arial"/>
        <family val="2"/>
      </rPr>
      <t xml:space="preserve"> tab, and inform all team members of the status of the project.</t>
    </r>
  </si>
  <si>
    <r>
      <t>Technical Partner will deliver a Technical Summary Document with Sections 1.0 and 2.0 completed. The Technical Summary Document will be formatted according to the</t>
    </r>
    <r>
      <rPr>
        <sz val="8"/>
        <color theme="3"/>
        <rFont val="Arial"/>
        <family val="2"/>
      </rPr>
      <t xml:space="preserve"> </t>
    </r>
    <r>
      <rPr>
        <b/>
        <sz val="8"/>
        <color theme="3"/>
        <rFont val="Arial"/>
        <family val="2"/>
      </rPr>
      <t>[Tech Doc]</t>
    </r>
    <r>
      <rPr>
        <sz val="8"/>
        <color indexed="8"/>
        <rFont val="Arial"/>
        <family val="2"/>
      </rPr>
      <t xml:space="preserve"> tab.  Data will be delivered in a zip file and organized according to the </t>
    </r>
    <r>
      <rPr>
        <b/>
        <sz val="8"/>
        <color theme="3"/>
        <rFont val="Arial"/>
        <family val="2"/>
      </rPr>
      <t>[File Structure]</t>
    </r>
    <r>
      <rPr>
        <b/>
        <sz val="8"/>
        <color indexed="56"/>
        <rFont val="Arial"/>
        <family val="2"/>
      </rPr>
      <t xml:space="preserve"> </t>
    </r>
    <r>
      <rPr>
        <sz val="8"/>
        <color indexed="8"/>
        <rFont val="Arial"/>
        <family val="2"/>
      </rPr>
      <t xml:space="preserve">tab. Document will be delivered in Adobe Acrobat .pdf format. </t>
    </r>
  </si>
  <si>
    <r>
      <t>Compare inundation maps to NWS impact statements documented on AHPS and in the</t>
    </r>
    <r>
      <rPr>
        <sz val="8"/>
        <color theme="3"/>
        <rFont val="Arial"/>
        <family val="2"/>
      </rPr>
      <t xml:space="preserve"> </t>
    </r>
    <r>
      <rPr>
        <b/>
        <sz val="8"/>
        <color theme="3"/>
        <rFont val="Arial"/>
        <family val="2"/>
      </rPr>
      <t>[Flood Impacts]</t>
    </r>
    <r>
      <rPr>
        <sz val="8"/>
        <rFont val="Arial"/>
        <family val="2"/>
      </rPr>
      <t xml:space="preserve"> tab and verify that the NWS Impact statements for the AHPS forecast point are in agreement with the inundation mapping layers. Errors should not be visible at the Final Map Display Scale. </t>
    </r>
  </si>
  <si>
    <r>
      <t xml:space="preserve">Verify that the impacts from all flood control structures published in the </t>
    </r>
    <r>
      <rPr>
        <b/>
        <sz val="8"/>
        <color theme="3"/>
        <rFont val="Arial"/>
        <family val="2"/>
      </rPr>
      <t>[Structures]</t>
    </r>
    <r>
      <rPr>
        <sz val="8"/>
        <rFont val="Arial"/>
        <family val="2"/>
      </rPr>
      <t xml:space="preserve"> tab are displayed per NWS specifications. Check that the depth grids are coincident with and do not overlap the levee, floodwall  and temporary measures centerlines when the landward size of the structure is dry. The structures should be checked for all elevations where overtopping does not occur and for all elevations where the toe of the structure is wet, but overtopping does not occur. Errors should not be visible at the Final Map Display Scale. </t>
    </r>
  </si>
  <si>
    <r>
      <t>Verify that the impacts from all flood control structures published in the</t>
    </r>
    <r>
      <rPr>
        <b/>
        <sz val="8"/>
        <color theme="3"/>
        <rFont val="Arial"/>
        <family val="2"/>
      </rPr>
      <t xml:space="preserve"> [Structures]</t>
    </r>
    <r>
      <rPr>
        <b/>
        <sz val="8"/>
        <rFont val="Arial"/>
        <family val="2"/>
      </rPr>
      <t xml:space="preserve"> </t>
    </r>
    <r>
      <rPr>
        <sz val="8"/>
        <rFont val="Arial"/>
        <family val="2"/>
      </rPr>
      <t xml:space="preserve">tab are displayed per NWS specifications. Review the impacts on the landward side of a flood control structure, after the structure overtops. 1-D Model Case: Depth grids created by a 1-D model should display a uniform and generalized risk area, on the landward side, for all elevations above the overtopping elevation. Depth values should be set to a uniform missing value. 2-D Model Case: Depth grids created by 2-D models should display unique depth grid layers, on the landward side, for each overtopped elevation. Depth values should be displayed as modeled.  Errors should not be visible at the Final Map Display Scale. </t>
    </r>
  </si>
  <si>
    <r>
      <t xml:space="preserve">Each deliverable will be submitted  and organized according to a standard file structure and naming convention outlined in the </t>
    </r>
    <r>
      <rPr>
        <b/>
        <sz val="8"/>
        <color theme="3"/>
        <rFont val="Arial"/>
        <family val="2"/>
      </rPr>
      <t>[File Structure]</t>
    </r>
    <r>
      <rPr>
        <b/>
        <sz val="8"/>
        <color indexed="18"/>
        <rFont val="Arial"/>
        <family val="2"/>
      </rPr>
      <t xml:space="preserve"> </t>
    </r>
    <r>
      <rPr>
        <sz val="8"/>
        <rFont val="Arial"/>
        <family val="2"/>
      </rPr>
      <t xml:space="preserve">tab. </t>
    </r>
  </si>
  <si>
    <r>
      <t xml:space="preserve">Technical Partner will format deliverable according to the </t>
    </r>
    <r>
      <rPr>
        <b/>
        <sz val="8"/>
        <color theme="3"/>
        <rFont val="Arial"/>
        <family val="2"/>
      </rPr>
      <t xml:space="preserve">[File Structure] </t>
    </r>
    <r>
      <rPr>
        <sz val="8"/>
        <color indexed="8"/>
        <rFont val="Arial"/>
        <family val="2"/>
      </rPr>
      <t xml:space="preserve">tab. </t>
    </r>
  </si>
  <si>
    <r>
      <t xml:space="preserve">Update the project status in the Gantt chart in the </t>
    </r>
    <r>
      <rPr>
        <b/>
        <sz val="8"/>
        <color theme="3"/>
        <rFont val="Arial"/>
        <family val="2"/>
      </rPr>
      <t>[Timeline]</t>
    </r>
    <r>
      <rPr>
        <sz val="8"/>
        <color indexed="56"/>
        <rFont val="Arial"/>
        <family val="2"/>
      </rPr>
      <t xml:space="preserve"> </t>
    </r>
    <r>
      <rPr>
        <sz val="8"/>
        <rFont val="Arial"/>
        <family val="2"/>
      </rPr>
      <t>tab, and inform all team members of the status of the project.</t>
    </r>
  </si>
  <si>
    <r>
      <t>Technical Partner to provide terrain data. Terrain data are provided outside of zip file. See</t>
    </r>
    <r>
      <rPr>
        <sz val="8"/>
        <color theme="3"/>
        <rFont val="Arial"/>
        <family val="2"/>
      </rPr>
      <t xml:space="preserve"> </t>
    </r>
    <r>
      <rPr>
        <b/>
        <sz val="8"/>
        <color theme="3"/>
        <rFont val="Arial"/>
        <family val="2"/>
      </rPr>
      <t>[File Structure]</t>
    </r>
    <r>
      <rPr>
        <b/>
        <sz val="8"/>
        <color indexed="56"/>
        <rFont val="Arial"/>
        <family val="2"/>
      </rPr>
      <t>.</t>
    </r>
  </si>
  <si>
    <r>
      <t>Technical Partner to provide hydraulic model that has passed NWS QAQC review.  Model to be provided according to</t>
    </r>
    <r>
      <rPr>
        <sz val="8"/>
        <color theme="3"/>
        <rFont val="Arial"/>
        <family val="2"/>
      </rPr>
      <t xml:space="preserve"> </t>
    </r>
    <r>
      <rPr>
        <b/>
        <sz val="8"/>
        <color theme="3"/>
        <rFont val="Arial"/>
        <family val="2"/>
      </rPr>
      <t>[File Structure]</t>
    </r>
  </si>
  <si>
    <r>
      <t xml:space="preserve">Technical Partner to provide Technical Summary Document that has passed NWS QAQC review.  The Technical Summary Document will be formatted according to the </t>
    </r>
    <r>
      <rPr>
        <b/>
        <sz val="8"/>
        <color theme="3"/>
        <rFont val="Arial"/>
        <family val="2"/>
      </rPr>
      <t>[Tech Doc]</t>
    </r>
    <r>
      <rPr>
        <sz val="8"/>
        <color indexed="8"/>
        <rFont val="Arial"/>
        <family val="2"/>
      </rPr>
      <t xml:space="preserve"> tab.  Data will be delivered in a zip file and organized according to the </t>
    </r>
    <r>
      <rPr>
        <b/>
        <sz val="8"/>
        <color theme="3"/>
        <rFont val="Arial"/>
        <family val="2"/>
      </rPr>
      <t>[File Structure]</t>
    </r>
    <r>
      <rPr>
        <b/>
        <sz val="8"/>
        <color indexed="56"/>
        <rFont val="Arial"/>
        <family val="2"/>
      </rPr>
      <t xml:space="preserve"> </t>
    </r>
    <r>
      <rPr>
        <sz val="8"/>
        <color indexed="8"/>
        <rFont val="Arial"/>
        <family val="2"/>
      </rPr>
      <t xml:space="preserve">tab. Document will be delivered in Adobe Acrobat .pdf format. </t>
    </r>
  </si>
  <si>
    <r>
      <t xml:space="preserve">NWS and Technical Partner will update the estimate of the project tasks in the Gantt chart in the </t>
    </r>
    <r>
      <rPr>
        <b/>
        <sz val="8"/>
        <color theme="3"/>
        <rFont val="Arial"/>
        <family val="2"/>
      </rPr>
      <t>[Timeline]</t>
    </r>
    <r>
      <rPr>
        <b/>
        <sz val="8"/>
        <color indexed="62"/>
        <rFont val="Arial"/>
        <family val="2"/>
      </rPr>
      <t xml:space="preserve"> </t>
    </r>
    <r>
      <rPr>
        <sz val="8"/>
        <color indexed="8"/>
        <rFont val="Arial"/>
        <family val="2"/>
      </rPr>
      <t xml:space="preserve">tab.  </t>
    </r>
  </si>
  <si>
    <t>Establish a baseline project timeline in the Project Development Template. NWS will need to review the queue of previously scheduled FIM projects and ensure that the proposed project schedule can be accommodated with the NWS production schedule.</t>
  </si>
  <si>
    <t>Technical Partner will submit grid inundation  layers formatted to specifications described in Project Development Template.  Technical Partner and NWS should use the "NWS Flood Inundation Mapping Tools"  GIS Toolbox contains a "Polygon Overlap QC Batch\Single" tool .</t>
  </si>
  <si>
    <t xml:space="preserve">NWS Coordinator will add the final and completed copy of the Project Development Template to the ZIP file that will be hosted on AHPS. This should be completed after completing and signing off on Phase 3. </t>
  </si>
  <si>
    <t>\base_data\</t>
  </si>
  <si>
    <t>Insert USGS Gage Location Map</t>
  </si>
  <si>
    <t xml:space="preserve">Example:  </t>
  </si>
  <si>
    <t>http://waterdata.usgs.gov/ia/nwis/nwismap/?site_no=05454500&amp;agency_cd=USGS</t>
  </si>
  <si>
    <t>http://water.weather.gov/ahps2/hydrograph.php?wfo=dvn&amp;gage=iowi4&amp;view=1,1,1,1,1,1,1,1</t>
  </si>
  <si>
    <t>Insert AHPS Gage Location Map</t>
  </si>
  <si>
    <t>VERTCON Calculation Results</t>
  </si>
  <si>
    <t>Date Created:</t>
  </si>
  <si>
    <t>Date Aquired:</t>
  </si>
  <si>
    <t>NWS Internal Pre-Scoping and Pre-Proposal Writing Activities</t>
  </si>
  <si>
    <t>PROJECT INFORMATION</t>
  </si>
  <si>
    <t>NWS Flood Inundation Mapping - Project Development Template</t>
  </si>
  <si>
    <r>
      <t xml:space="preserve">Technical Partner will deliver a text file that contains stage/flow pairs at atleast 0.5 ft intervals from a flow of 0 to the maximum flow.  NWS Coordinator will deliver the rating extension to the RFC. Data will be delivered in a zip file and organized according to the </t>
    </r>
    <r>
      <rPr>
        <b/>
        <sz val="8"/>
        <color theme="3"/>
        <rFont val="Arial"/>
        <family val="2"/>
      </rPr>
      <t>[File Structure]</t>
    </r>
    <r>
      <rPr>
        <sz val="8"/>
        <color theme="3"/>
        <rFont val="Arial"/>
        <family val="2"/>
      </rPr>
      <t xml:space="preserve"> </t>
    </r>
    <r>
      <rPr>
        <sz val="8"/>
        <color indexed="8"/>
        <rFont val="Arial"/>
        <family val="2"/>
      </rPr>
      <t>tab.</t>
    </r>
  </si>
  <si>
    <t>Review the standard AHPS project map disclaimer. Determine if there is a need to add a project specific map disclaimer in the "Site-specific information" section on AHPS.  If temporary measures are placed, caveat the AHPS page to display the limitation of the modeling, which would not include temporary measures.</t>
  </si>
  <si>
    <r>
      <t>Depth grids corresponding to mapped inundation areas from action stage through at least the flood of record at 1 ft  intervals or less.  For example, a depth grid with a water surface elevation of 78.3 feet NAVD88 at the gage would be named “</t>
    </r>
    <r>
      <rPr>
        <sz val="8"/>
        <rFont val="Arial"/>
        <family val="2"/>
      </rPr>
      <t>elev_78_3</t>
    </r>
    <r>
      <rPr>
        <sz val="8"/>
        <rFont val="Arial"/>
        <family val="2"/>
      </rPr>
      <t>”. Each depth grid should include the appropriate support files, with extensions # dblbnd.adf, # hdr.adf, # sta.adf; # vat.adf; #w001001.adf; # w001001x.adf</t>
    </r>
  </si>
  <si>
    <t xml:space="preserve">Polygon &amp; Grid Consistency                   </t>
  </si>
  <si>
    <t>Each polygon will be an exact copy of the depth grid. Polygons should not be smoothed or interpolated to remove the jagged or rectilinear edges.</t>
  </si>
  <si>
    <t>Technical Partner will submit polygon and grid inundation  layers formatted to specifications described in Project Development Template Description.   Technical Partner and NWS should use the "NWS Flood Inundation Mapping Tools"  in the GIS Toolbox contains to verify that the Polygons and Grids are an exact match.</t>
  </si>
  <si>
    <r>
      <t xml:space="preserve">Ensure that wetted areas have positive depths and non-wetted area depths are set to </t>
    </r>
    <r>
      <rPr>
        <sz val="8"/>
        <color theme="1"/>
        <rFont val="Arial"/>
        <family val="2"/>
      </rPr>
      <t>"NoData"</t>
    </r>
    <r>
      <rPr>
        <sz val="8"/>
        <color rgb="FFFF0000"/>
        <rFont val="Arial"/>
        <family val="2"/>
      </rPr>
      <t xml:space="preserve"> </t>
    </r>
    <r>
      <rPr>
        <sz val="8"/>
        <rFont val="Arial"/>
        <family val="2"/>
      </rPr>
      <t xml:space="preserve">values. </t>
    </r>
  </si>
  <si>
    <t xml:space="preserve">Depth grid elevations, where the water surface is at or above the low chord elevation or the bridge approach, should cover the bridge.  The depth of flow over the bridge should be representative of the total depth of flow between the water surface elevation and  the elevation of the bottom of the channel. Errors should not be visible at the Final Map Display Scale. </t>
  </si>
  <si>
    <t xml:space="preserve">Depth grid elevations,  where  the water surface is below the low chord  elevation or the bridge approach, should show the depth grid as clipped in the vicnity of the bridge. The bridge should be clipped wide enough to be fully visible from an aerial photo.   Extra pixels may need to be clipped from bridges that fall at angles between the cardinal directions and cross-cut the depth grids. The clipped road surface should have the value of the depth grids set to "NoData." Errors should not be visible at the Final Map Display Scale. </t>
  </si>
  <si>
    <r>
      <t>Create review-quality (post RAS / RASMapper without refinement)</t>
    </r>
    <r>
      <rPr>
        <sz val="8"/>
        <color rgb="FFFF0000"/>
        <rFont val="Arial"/>
        <family val="2"/>
      </rPr>
      <t xml:space="preserve"> </t>
    </r>
    <r>
      <rPr>
        <sz val="8"/>
        <color theme="1"/>
        <rFont val="Arial"/>
        <family val="2"/>
      </rPr>
      <t>inundation polygons of historic events</t>
    </r>
    <r>
      <rPr>
        <sz val="8"/>
        <color rgb="FFFF0000"/>
        <rFont val="Arial"/>
        <family val="2"/>
      </rPr>
      <t xml:space="preserve"> </t>
    </r>
    <r>
      <rPr>
        <sz val="8"/>
        <rFont val="Arial"/>
        <family val="2"/>
      </rPr>
      <t xml:space="preserve">for use by reviewer(s). An </t>
    </r>
    <r>
      <rPr>
        <sz val="8"/>
        <color theme="1"/>
        <rFont val="Arial"/>
        <family val="2"/>
      </rPr>
      <t>inundation polygon</t>
    </r>
    <r>
      <rPr>
        <sz val="8"/>
        <color rgb="FFFF0000"/>
        <rFont val="Arial"/>
        <family val="2"/>
      </rPr>
      <t xml:space="preserve">  </t>
    </r>
    <r>
      <rPr>
        <sz val="8"/>
        <rFont val="Arial"/>
        <family val="2"/>
      </rPr>
      <t>at one elevation should be created to simulate an event where high water marks have been collected. In the absence of high water mark data, a recent FEMA DFIRM map can be used as a check. Used to check appropriate use of ineffective flow area, possible overland flow, discharge loss, etc.  A depth grid of the lowest modeled stage should also be produced in order to determine if the lowest stage is representative of bankful conditions.  The mapping files should be shared with the local stakeholders to validate and obtain comments on the mapping files.  This is REQUIRED for all projects.</t>
    </r>
  </si>
  <si>
    <t xml:space="preserve">Include the hydraulic model cross-sections in an existing model that will be used to develop the inundation mapping. This will help the NWS Technical Coordinator to understand the extent, detail and location of an existing hydraulic model. </t>
  </si>
  <si>
    <t>This is the “Brown Line” on AHPS. Model extent line file shows the extent of the hydraulic model that is included within the AHPS mapping area. The study area extents should align with cross-sections on the hydraulic model, if cross-sections are available.</t>
  </si>
  <si>
    <t xml:space="preserve">AHPS Web Team </t>
  </si>
  <si>
    <t>Implements GIS deliverables into AHPS Web Team interface in Phase 3.</t>
  </si>
  <si>
    <t xml:space="preserve">Create a SOW document if the project is to be funded outside of an existing contract. Funding must be identified and a contract must be in process with AHPS Web Team  before Phase 2A begins. If funded through the existing contract, start the transfer of funds. </t>
  </si>
  <si>
    <t>Verify that AHPS Web Team  has received the necessary SOW documents and the AHPS funding process is moving forward. It is critical to fund AHPS implementation prior to starting Phase 3, in order to avoid a delay. Phase 3 cannot move forward until funding has been received by AHPS Web Team .</t>
  </si>
  <si>
    <t>Verify that AHPS Web Team  has received AHPS funding. Phase 3 activities cannot begin until funding has been received.</t>
  </si>
  <si>
    <t xml:space="preserve">NWS Coordinator will coordinate with AHPS Web Team  and the funding source to verify that funding has been sent and received prior to starting Phase 3. </t>
  </si>
  <si>
    <t xml:space="preserve">A polygon outline of the terrain dataset that shows the extent of the terrain data. </t>
  </si>
  <si>
    <t xml:space="preserve">Technical Partner will check with state NFIP coordinator to identify any existing FEMA FIS studies, studies that are in progress or studies that are preliminary. Technical Partner will obtain FEMA datasets if appropriate and available.  Technical Partner will propose an approach to developing model geometry. NWS will review and approve the approach. </t>
  </si>
  <si>
    <r>
      <t xml:space="preserve">The lowest modeled inundation WSELs should be representative of bankful conditions and should be set at a minimum to Action stage.  The lowest modeled inundation WSEL may be revised in Phase 2A of the study, if it is found that the lowest WSEL does not adequately represent bankful conditions. </t>
    </r>
    <r>
      <rPr>
        <sz val="8"/>
        <color theme="1"/>
        <rFont val="Arial"/>
        <family val="2"/>
      </rPr>
      <t>The highest modeled inundation elevations (WSELs) may exceed the rating, if either a USGS rating extension is available or if the model is capable of simulating the WSEL at the highest stage.</t>
    </r>
  </si>
  <si>
    <r>
      <t xml:space="preserve">NWS and Technical Partner will assemble all known data on the location, elevation/stage and severity of flood impacts. Information sources may include FEMA FIS, FEMA DFIRM GIS data, review of known federal levees in the USACE National Levee Database, review of areal photography of the site, NWS e-19 data or historical accounts. Collect and review existing GIS data sources  to assist with the scoping of the project.  General feature Layers to collect include: model cross-sections, NHD stream centerlines, city boundaries, HUC boundaries, stream gage locations,  DFIRM data, flood control structures,  critical infrastructure. </t>
    </r>
    <r>
      <rPr>
        <sz val="8"/>
        <color rgb="FFFF0000"/>
        <rFont val="Arial"/>
        <family val="2"/>
      </rPr>
      <t xml:space="preserve"> </t>
    </r>
    <r>
      <rPr>
        <sz val="8"/>
        <rFont val="Arial"/>
        <family val="2"/>
      </rPr>
      <t>All flood impact data will be adjusted to a common NAVD88 vertical datum.</t>
    </r>
  </si>
  <si>
    <t>AHPS Gage Location Check</t>
  </si>
  <si>
    <t xml:space="preserve">NWS will verify the USGS gage location is correctly displayed on the AHPS page. </t>
  </si>
  <si>
    <t xml:space="preserve">A copy of the final Project Development Template should be provided to the public, via AHPS Web. </t>
  </si>
  <si>
    <t>AHPS Web Team</t>
  </si>
  <si>
    <t>FEMA FIS Date &amp; Type:</t>
  </si>
  <si>
    <t>Elevation (ft) NAVD88</t>
  </si>
  <si>
    <t>Gage County, State:</t>
  </si>
  <si>
    <t>NWS AHPS Web Team</t>
  </si>
  <si>
    <t>Terrain Metadata</t>
  </si>
  <si>
    <t>Source:</t>
  </si>
  <si>
    <t>Publication Date:</t>
  </si>
  <si>
    <t>Raw Terrain Data</t>
  </si>
  <si>
    <t>Format (DEM or TIN):</t>
  </si>
  <si>
    <t>Vertical Accuracy (ft or m):</t>
  </si>
  <si>
    <t>Nominal Point (or Post) Spacing (ft or m):</t>
  </si>
  <si>
    <t>DEM Cell Size (ft or m):</t>
  </si>
  <si>
    <t>Acquisition Date:</t>
  </si>
  <si>
    <t>Horizontal Projection:</t>
  </si>
  <si>
    <r>
      <t xml:space="preserve">Technical Partner will obtain the terrain data and provide NWS with terrain metadata showing that it meets NWS Guidelines. Technical Partner will provide the NWS with a shapefile that represents the footprint of the terrain data.  Technical Partner will populate the terrain metadata in the </t>
    </r>
    <r>
      <rPr>
        <b/>
        <sz val="8"/>
        <color theme="3"/>
        <rFont val="Arial"/>
        <family val="2"/>
      </rPr>
      <t xml:space="preserve">[Terrain] </t>
    </r>
    <r>
      <rPr>
        <sz val="8"/>
        <color indexed="8"/>
        <rFont val="Arial"/>
        <family val="2"/>
      </rPr>
      <t>tab.</t>
    </r>
  </si>
  <si>
    <t>Phase 2B Training for Technical Partners</t>
  </si>
  <si>
    <t>NWS will provide detailed information to the Technical Partner on the specifications and deliverables for Phase 2B. NWS will provide training in the form of a webinar, teleconference or meeting. NWS will describe  the Review Specifications for all products and summarize the requirements for the deliverable checklist.</t>
  </si>
  <si>
    <t>AHPS Gage Location Map:</t>
  </si>
  <si>
    <t>Obtain &amp; Review Terrain Data</t>
  </si>
  <si>
    <r>
      <t xml:space="preserve">Technical Partner will deliver a Technical Summary Document with Sections 1.0 completed. The Technical Summary Document will be formatted according to the </t>
    </r>
    <r>
      <rPr>
        <b/>
        <sz val="8"/>
        <color theme="3"/>
        <rFont val="Arial"/>
        <family val="2"/>
      </rPr>
      <t>[Tech Doc]</t>
    </r>
    <r>
      <rPr>
        <sz val="8"/>
        <color indexed="8"/>
        <rFont val="Arial"/>
        <family val="2"/>
      </rPr>
      <t xml:space="preserve"> tab.  Data will be delivered in a zip file and organized according to the </t>
    </r>
    <r>
      <rPr>
        <b/>
        <sz val="8"/>
        <color theme="3"/>
        <rFont val="Arial"/>
        <family val="2"/>
      </rPr>
      <t>[File Structure]</t>
    </r>
    <r>
      <rPr>
        <b/>
        <sz val="8"/>
        <color indexed="56"/>
        <rFont val="Arial"/>
        <family val="2"/>
      </rPr>
      <t xml:space="preserve"> </t>
    </r>
    <r>
      <rPr>
        <sz val="8"/>
        <color indexed="8"/>
        <rFont val="Arial"/>
        <family val="2"/>
      </rPr>
      <t>tab.  Document will be delivered in MS Word format.</t>
    </r>
  </si>
  <si>
    <t xml:space="preserve">Technical Partner will calculate the Map display scale and enter in the Project Development Template header. </t>
  </si>
  <si>
    <t>Technical Partner will develop a modeling strategy for representing flood control structures, using  a method that meets the needs  of the local stakeholders.</t>
  </si>
  <si>
    <t>ESRI</t>
  </si>
  <si>
    <t>Set the coordinate system for shapefiles and rasters to "WGS 1984 Web Mercator (Auxillary Sphere)"</t>
  </si>
  <si>
    <t>Technical Partner will submit all GIS layers projected to a "WGS 1984 Web Mercator (Auxillary Sphere)" projection.</t>
  </si>
  <si>
    <r>
      <t xml:space="preserve">Technical Partner will deliver layer in (1) shapefile format,(2) with FGDC compliant metadata attached by using ESRI ArcCatalog, Metadata will include elements listed in </t>
    </r>
    <r>
      <rPr>
        <b/>
        <sz val="8"/>
        <color theme="3"/>
        <rFont val="Arial"/>
        <family val="2"/>
      </rPr>
      <t>[Metadata]</t>
    </r>
    <r>
      <rPr>
        <b/>
        <sz val="8"/>
        <color indexed="56"/>
        <rFont val="Arial"/>
        <family val="2"/>
      </rPr>
      <t xml:space="preserve"> </t>
    </r>
    <r>
      <rPr>
        <sz val="8"/>
        <color indexed="8"/>
        <rFont val="Arial"/>
        <family val="2"/>
      </rPr>
      <t xml:space="preserve">(3) in a "WGS 1984 Web Mercator (Auxillary Sphere)" projection (4)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</si>
  <si>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 xml:space="preserve">Technical Partner will deliver layer in (1) ESRI Grid format,(2) with FGDC compliant metadata attached by using ESRI ArcCatalog, Metadata will include elements listed in </t>
    </r>
    <r>
      <rPr>
        <b/>
        <sz val="8"/>
        <color theme="3"/>
        <rFont val="Arial"/>
        <family val="2"/>
      </rPr>
      <t>[Metadata]</t>
    </r>
    <r>
      <rPr>
        <b/>
        <sz val="8"/>
        <color indexed="56"/>
        <rFont val="Arial"/>
        <family val="2"/>
      </rPr>
      <t xml:space="preserve"> </t>
    </r>
    <r>
      <rPr>
        <sz val="8"/>
        <color indexed="8"/>
        <rFont val="Arial"/>
        <family val="2"/>
      </rPr>
      <t xml:space="preserve">(3) in a "WGS 1984 Web Mercator (Auxillary Sphere)" projection (4)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</si>
  <si>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 xml:space="preserve">Technical Partner will deliver layer in (1) shapefile format,(2) with FGDC compliant metadata attached by using ESRI ArcCatalog, Metadata will include elements listed in </t>
    </r>
    <r>
      <rPr>
        <b/>
        <sz val="8"/>
        <color theme="3"/>
        <rFont val="Arial"/>
        <family val="2"/>
      </rPr>
      <t>[Metadata]</t>
    </r>
    <r>
      <rPr>
        <b/>
        <sz val="8"/>
        <color indexed="56"/>
        <rFont val="Arial"/>
        <family val="2"/>
      </rPr>
      <t xml:space="preserve"> </t>
    </r>
    <r>
      <rPr>
        <sz val="8"/>
        <color indexed="8"/>
        <rFont val="Arial"/>
        <family val="2"/>
      </rPr>
      <t xml:space="preserve">(3) in a "WGS 1984 Web Mercator (Auxillary Sphere)"projection (4)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</si>
  <si>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Technical Partner will deliver layer in (1) shapefile format,</t>
    </r>
    <r>
      <rPr>
        <sz val="8"/>
        <color indexed="8"/>
        <rFont val="Arial"/>
        <family val="2"/>
      </rPr>
      <t xml:space="preserve"> (2) in a "WGS 1984 Web Mercator (Auxillary Sphere)" projection (3)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</si>
  <si>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 xml:space="preserve">Technical Partner will deliver layer in (1) shapefile format, </t>
    </r>
    <r>
      <rPr>
        <sz val="8"/>
        <color indexed="8"/>
        <rFont val="Arial"/>
        <family val="2"/>
      </rPr>
      <t xml:space="preserve">(2) in a "WGS 1984 Web Mercator (Auxillary Sphere)" projection (3)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</si>
  <si>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Technical Partner will deliver layer in (1) shapefile format,</t>
    </r>
    <r>
      <rPr>
        <b/>
        <sz val="8"/>
        <color theme="3"/>
        <rFont val="Arial"/>
        <family val="2"/>
      </rPr>
      <t xml:space="preserve"> </t>
    </r>
    <r>
      <rPr>
        <sz val="8"/>
        <color indexed="8"/>
        <rFont val="Arial"/>
        <family val="2"/>
      </rPr>
      <t xml:space="preserve">(2) in a "WGS 1984 Web Mercator (Auxillary Sphere)" projection (3)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</si>
  <si>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Technical Partner will deliver layer in (1) shapefile format,(2) with FGDC compliant metadata attached by using ESRI ArcCatalog, Metadata will include elements listed in</t>
    </r>
    <r>
      <rPr>
        <sz val="8"/>
        <color theme="3"/>
        <rFont val="Arial"/>
        <family val="2"/>
      </rPr>
      <t xml:space="preserve"> </t>
    </r>
    <r>
      <rPr>
        <b/>
        <sz val="8"/>
        <color theme="3"/>
        <rFont val="Arial"/>
        <family val="2"/>
      </rPr>
      <t>[Metadata]</t>
    </r>
    <r>
      <rPr>
        <b/>
        <sz val="8"/>
        <color indexed="56"/>
        <rFont val="Arial"/>
        <family val="2"/>
      </rPr>
      <t xml:space="preserve"> </t>
    </r>
    <r>
      <rPr>
        <sz val="8"/>
        <color indexed="8"/>
        <rFont val="Arial"/>
        <family val="2"/>
      </rPr>
      <t>(3) in a "WGS 1984 Web Mercator (Auxillary Sphere)"projection (4) name files according to the standard-see {bracketed} example.  Data will be delivered in a zip file and organized according to the</t>
    </r>
    <r>
      <rPr>
        <b/>
        <sz val="8"/>
        <color indexed="56"/>
        <rFont val="Arial"/>
        <family val="2"/>
      </rPr>
      <t xml:space="preserve"> </t>
    </r>
    <r>
      <rPr>
        <b/>
        <sz val="8"/>
        <color theme="3"/>
        <rFont val="Arial"/>
        <family val="2"/>
      </rPr>
      <t>[File Structure]</t>
    </r>
    <r>
      <rPr>
        <b/>
        <sz val="8"/>
        <color indexed="56"/>
        <rFont val="Arial"/>
        <family val="2"/>
      </rPr>
      <t xml:space="preserve"> </t>
    </r>
    <r>
      <rPr>
        <sz val="8"/>
        <color indexed="8"/>
        <rFont val="Arial"/>
        <family val="2"/>
      </rPr>
      <t>tab.</t>
    </r>
  </si>
  <si>
    <r>
      <t xml:space="preserve">NWS and Technical Partner will consult with the local stakeholder to determine if changes to channel or structures may be planned. NWS and Technical Partner will coordinate a review of the data entered in the  </t>
    </r>
    <r>
      <rPr>
        <b/>
        <sz val="8"/>
        <color indexed="62"/>
        <rFont val="Arial"/>
        <family val="2"/>
      </rPr>
      <t xml:space="preserve">[Structures] </t>
    </r>
    <r>
      <rPr>
        <sz val="8"/>
        <color indexed="8"/>
        <rFont val="Arial"/>
        <family val="2"/>
      </rPr>
      <t>tab with the local stakeholders to determine if the inventory is accurate and complete and that the best available data are used for structure elevation.</t>
    </r>
  </si>
  <si>
    <t>Floodplain Development</t>
  </si>
  <si>
    <t>Dredging</t>
  </si>
  <si>
    <t>Emergency Closures</t>
  </si>
  <si>
    <t>Levee</t>
  </si>
  <si>
    <t>Floodwall</t>
  </si>
  <si>
    <r>
      <t xml:space="preserve">Technical Partner will create an inventory of hydraulic structures that fall within the  Study Area boundary on the </t>
    </r>
    <r>
      <rPr>
        <b/>
        <sz val="8"/>
        <color indexed="62"/>
        <rFont val="Arial"/>
        <family val="2"/>
      </rPr>
      <t xml:space="preserve">[Structures] </t>
    </r>
    <r>
      <rPr>
        <sz val="8"/>
        <color indexed="8"/>
        <rFont val="Arial"/>
        <family val="2"/>
      </rPr>
      <t xml:space="preserve">tab.  NWS and Technical Partner will coordinate on which structure geometry will need to be included in the model by flagging the </t>
    </r>
    <r>
      <rPr>
        <b/>
        <sz val="8"/>
        <color theme="3"/>
        <rFont val="Arial"/>
        <family val="2"/>
      </rPr>
      <t xml:space="preserve">[Structures] </t>
    </r>
    <r>
      <rPr>
        <sz val="8"/>
        <color indexed="8"/>
        <rFont val="Arial"/>
        <family val="2"/>
      </rPr>
      <t>field "Included in Hydraulic Model?" with Yes or No.</t>
    </r>
  </si>
  <si>
    <t>NWS Coordinator, RFC and Technical Partners will review the rating curve and coordinate any rating extensions. The RFC will provide RFC operational requirements for a rating extension. The Technical Partners will consult with and coordinate any rating extensions with the USGS.</t>
  </si>
  <si>
    <t xml:space="preserve">NWS will verify that the USGS rating curve covers the full range of flood impact stages. The NWS may also use the model as a means to extend the rating curve to support  RFC forecast operations at or above the maximum FIM elevations.  If it is determined that the rating curve, requires an extension, then the USGS should be consulted on the feasibility of an extension.  If the USGS cannot provide an extension, then the model will be used as the basis for extension. </t>
  </si>
  <si>
    <t>Impact Verified</t>
  </si>
  <si>
    <t>In FIM Maps?</t>
  </si>
  <si>
    <r>
      <t xml:space="preserve">Technical Partner will submit grid inundation  layers formatted to specifications described in Project Development Template.  NWS will review implacts listed in </t>
    </r>
    <r>
      <rPr>
        <b/>
        <sz val="8"/>
        <color theme="3"/>
        <rFont val="Arial"/>
        <family val="2"/>
      </rPr>
      <t xml:space="preserve">[Flood Impacts] </t>
    </r>
    <r>
      <rPr>
        <sz val="8"/>
        <color indexed="8"/>
        <rFont val="Arial"/>
        <family val="2"/>
      </rPr>
      <t>tab and verify flood impacts are reasonable by specifying Yes or No in the field "Impact Verified in FIM Maps?"</t>
    </r>
  </si>
  <si>
    <t>Project Closeout</t>
  </si>
  <si>
    <t>&lt;metadata&gt;&lt;idinfo&gt;&lt;keywords&gt;&lt;theme&gt;&lt;themekey&gt;</t>
  </si>
  <si>
    <t>&lt;metadata&gt;&lt;idinfo&gt;&lt;descript&gt;&lt;purpose&gt;</t>
  </si>
  <si>
    <t>&lt;metadata&gt;&lt;idinfo&gt;&lt;descript&gt;&lt;abstract&gt;</t>
  </si>
  <si>
    <t>&lt;metadata&gt;&lt;idinfo&gt;&lt;descript&gt;&lt;supplinf&gt;</t>
  </si>
  <si>
    <t>&lt;metadata&gt;&lt;idinfo&gt;&lt;ptcontac&gt;&lt;datacred&gt;</t>
  </si>
  <si>
    <t>&lt;metadata&gt;&lt;idinfo&gt;&lt;useconst&gt;</t>
  </si>
  <si>
    <t>&lt;metadata&gt;&lt;idinfo&gt;&lt;timeperd&gt;&lt;timeinfo&gt;&lt;sngdate&gt;&lt;caldate&gt;</t>
  </si>
  <si>
    <t>&lt;metadata&gt;&lt;idinfo&gt;&lt;metainfo&gt;&lt;metc&gt;&lt;cntinfo&gt;</t>
  </si>
  <si>
    <t>North American Vertical Datum of 1988</t>
  </si>
  <si>
    <t>&lt;metadata&gt;&lt;spref&gt;&lt;horizsys&gt;</t>
  </si>
  <si>
    <t>&lt;metadata&gt;&lt;spref&gt;&lt;vertdef&gt;</t>
  </si>
  <si>
    <t>&lt;metadata&gt;&lt;dataqual&gt;&lt;posacc&gt;&lt;horizpa&gt;&lt;horizpar&gt;</t>
  </si>
  <si>
    <t>&lt;metadata&gt;&lt;dataqual&gt;&lt;posacc&gt;&lt;vertacc&gt;&lt;vertaccr&gt;</t>
  </si>
  <si>
    <t>Users must assume responsibility to determine the appropriate use of this data. Users should be aware of the limitations of this dataset if using for critical application.  Flood Inundation Maps will show the extent of flooding expected spatially over a given area. This will indicate when roadways, streets, buildings, airports, etc. are likely to be impacted by floodwaters. The accuracy of the mapping depends on the degree of accuracy of DEM data available for use in the GIS application, plus other factors.</t>
  </si>
  <si>
    <t>ESRI ArcCatalog Fields</t>
  </si>
  <si>
    <t>Metadata XML Tags</t>
  </si>
  <si>
    <t>Supplemental Information</t>
  </si>
  <si>
    <t>Tags</t>
  </si>
  <si>
    <t xml:space="preserve">Description </t>
  </si>
  <si>
    <t>Credits</t>
  </si>
  <si>
    <t>Use limitations</t>
  </si>
  <si>
    <t>Date of Publication</t>
  </si>
  <si>
    <t>Contact Info</t>
  </si>
  <si>
    <t>Horizontal Datum</t>
  </si>
  <si>
    <t>Vertical Datum</t>
  </si>
  <si>
    <t>Horizontal Accuracy</t>
  </si>
  <si>
    <t>Vertical Accuracy</t>
  </si>
  <si>
    <t>World Geodetic System of 1984 Web Mercator (Auxillary Sphere)</t>
  </si>
  <si>
    <r>
      <t>Technical Partner will create new metadata or verify that existing metadata is attached to all GIS data and meets FGDC standards. Partner  will enter and attach metadata to the shapefiles and grids using the ESRI ArcCatalog application.  Metadata will include elements listed in the</t>
    </r>
    <r>
      <rPr>
        <sz val="8"/>
        <color theme="3"/>
        <rFont val="Arial"/>
        <family val="2"/>
      </rPr>
      <t xml:space="preserve"> </t>
    </r>
    <r>
      <rPr>
        <b/>
        <sz val="8"/>
        <color theme="3"/>
        <rFont val="Arial"/>
        <family val="2"/>
      </rPr>
      <t>[Metadata]</t>
    </r>
    <r>
      <rPr>
        <sz val="8"/>
        <color theme="3"/>
        <rFont val="Arial"/>
        <family val="2"/>
      </rPr>
      <t xml:space="preserve"> </t>
    </r>
    <r>
      <rPr>
        <sz val="8"/>
        <color indexed="8"/>
        <rFont val="Arial"/>
        <family val="2"/>
      </rPr>
      <t xml:space="preserve">tab. NWS QC Team will review every item on the </t>
    </r>
    <r>
      <rPr>
        <b/>
        <sz val="8"/>
        <color theme="3"/>
        <rFont val="Arial"/>
        <family val="2"/>
      </rPr>
      <t xml:space="preserve">[Metadata] </t>
    </r>
    <r>
      <rPr>
        <sz val="8"/>
        <color indexed="8"/>
        <rFont val="Arial"/>
        <family val="2"/>
      </rPr>
      <t xml:space="preserve">tab to verify metadata has been submitted. </t>
    </r>
  </si>
  <si>
    <t>O</t>
  </si>
  <si>
    <t>O = Optional</t>
  </si>
  <si>
    <t>R = Required</t>
  </si>
  <si>
    <t>Guideline</t>
  </si>
  <si>
    <t>Justification:</t>
  </si>
  <si>
    <t>Procedure:</t>
  </si>
  <si>
    <t>Local Flow Analysis - Static FIM Reaches Greater than 5 miles</t>
  </si>
  <si>
    <r>
      <t>Establish the upstream and downstream boundaries of the project.  The project extent should incorparate most or ALL of the AHPS flood impacts published on the AHPS web page. Evaluate study extent impact on AHPS web appearance. Ensure that terrain data and a hydraulic model are available or can be created within the boundaries of the desired extent. Review site for possible backwater effects from downstream confluences and/or structures. Evaluate the impact of local flows to cause the WSE on the upstream and downstream boundaries to vary by more than 2 mapping intervals from the WSE at the gage. If the reach length extends beyond a "Standard Project Length" of 5 miles upstream or 5 miles downstream from the gage, complete a Reach Length Hydrologic Analysis in the</t>
    </r>
    <r>
      <rPr>
        <b/>
        <sz val="8"/>
        <color theme="3"/>
        <rFont val="Arial"/>
        <family val="2"/>
      </rPr>
      <t xml:space="preserve"> [Local Flow Analysis] </t>
    </r>
    <r>
      <rPr>
        <sz val="8"/>
        <rFont val="Arial"/>
        <family val="2"/>
      </rPr>
      <t>tab.</t>
    </r>
  </si>
  <si>
    <t>Max U/S Reach</t>
  </si>
  <si>
    <t>Min U/S Reach</t>
  </si>
  <si>
    <t>Min D/S Reach</t>
  </si>
  <si>
    <t>Max D/S Reach</t>
  </si>
  <si>
    <t>Distance</t>
  </si>
  <si>
    <t>from gage</t>
  </si>
  <si>
    <t>(mi)</t>
  </si>
  <si>
    <t>Area</t>
  </si>
  <si>
    <t>(mi2)</t>
  </si>
  <si>
    <t>% of Total</t>
  </si>
  <si>
    <t>Contributing</t>
  </si>
  <si>
    <t>Qp (cfs)</t>
  </si>
  <si>
    <t>100-year,</t>
  </si>
  <si>
    <t xml:space="preserve">24-hour </t>
  </si>
  <si>
    <t>Stages</t>
  </si>
  <si>
    <t>Above FS (ft)</t>
  </si>
  <si>
    <t>Q</t>
  </si>
  <si>
    <t>(cfs)</t>
  </si>
  <si>
    <t>Qdelta =</t>
  </si>
  <si>
    <t>100-yr, 24-hour rainfall amounts for the US from TP-40</t>
  </si>
  <si>
    <t>TP-40</t>
  </si>
  <si>
    <t>Table 1. Site Parameters and TP-40 Information</t>
  </si>
  <si>
    <t>Q delta</t>
  </si>
  <si>
    <t>Table 2</t>
  </si>
  <si>
    <t>2 x Min</t>
  </si>
  <si>
    <t xml:space="preserve">Above </t>
  </si>
  <si>
    <t>or below</t>
  </si>
  <si>
    <t>2x Min</t>
  </si>
  <si>
    <t>Q delta?</t>
  </si>
  <si>
    <t>^</t>
  </si>
  <si>
    <t>Qhigh-Qlow</t>
  </si>
  <si>
    <t>Max U/S</t>
  </si>
  <si>
    <t>Min U/S</t>
  </si>
  <si>
    <t>Max D/S</t>
  </si>
  <si>
    <t>Min D/S</t>
  </si>
  <si>
    <t>Minimum</t>
  </si>
  <si>
    <t>Qdelta</t>
  </si>
  <si>
    <t>Table 2. 24-hour duration UHGS</t>
  </si>
  <si>
    <t>Table 3. USGS Rating Curve at the Gage</t>
  </si>
  <si>
    <t>Area (%)</t>
  </si>
  <si>
    <t>=====</t>
  </si>
  <si>
    <t>Time</t>
  </si>
  <si>
    <t>(hrs)</t>
  </si>
  <si>
    <t>Post-Processed Terrain Data</t>
  </si>
  <si>
    <t>Terrain Footprint {terrain.shp}</t>
  </si>
  <si>
    <t xml:space="preserve">Levee Risk Area {levee_ risk_area.shp} </t>
  </si>
  <si>
    <t>Model Cross-Sections {xs.shp}</t>
  </si>
  <si>
    <t>Study Area {study_area.shp}</t>
  </si>
  <si>
    <t>Gage Location Point {gage.shp}</t>
  </si>
  <si>
    <t>FEMA Floodway {FEMA_fldwy.shp}</t>
  </si>
  <si>
    <t>FEMA DFIRM 1% {FEMA_1pct.shp}</t>
  </si>
  <si>
    <t>FEMA DFIRM 0.2% {FEMA_02pct.shp}</t>
  </si>
  <si>
    <t>Flood Control Structures {flood_cntrl.shp}</t>
  </si>
  <si>
    <t>Depth Grids {elev_feet_tenth}</t>
  </si>
  <si>
    <t>Polygons {elev_feet_tenth.shp}</t>
  </si>
  <si>
    <t>\supplemental\</t>
  </si>
  <si>
    <t>Project Development Template {FIM.NWSLID.DATE.xls}</t>
  </si>
  <si>
    <t>Technical Summary Document {FIM.NWSLID.DATE.doc}</t>
  </si>
  <si>
    <t>Rating Curve Extension Text File {rating.NWSLID.DATE.txt}</t>
  </si>
  <si>
    <t>Name {file name}</t>
  </si>
  <si>
    <t xml:space="preserve">Submit the Final Project Development  Template for archive to close out the project. </t>
  </si>
  <si>
    <t xml:space="preserve">NWS Coordinator will archive a copy of the Project Development template as a part of the closeout process. </t>
  </si>
  <si>
    <t>Any Supplemental Documentation Developed During the Project</t>
  </si>
  <si>
    <t>(1) Default metadata should be used from the source data, whenever possible. If source data is not available OR does not contain all field below</t>
  </si>
  <si>
    <t>(2) Use ArcGIS ArcCatalog for data entry, so that metadata file is "attached" to shapefile and grids and can be viewed with ArcGIS catalog</t>
  </si>
  <si>
    <t xml:space="preserve">(3) Populate the following information in the FGDC metadata. Lowercase text may be copied directly. </t>
  </si>
  <si>
    <t xml:space="preserve">     then the source data should be supplemented with the text &amp; metadata fields below.</t>
  </si>
  <si>
    <t xml:space="preserve">     UPPERCASE text should be substituted with product specific info.</t>
  </si>
  <si>
    <t>All geospatial data submitted to NWS. See "X" values below for specific product requirements.</t>
  </si>
  <si>
    <t xml:space="preserve">Determine if a new model will be created or if an existing model can be updated. Research any existing hydraulic models. Initial preference is for an existing FEMA FIS. Check the model vertical datum for NAVD88 compliance. Determine if legacy FEMA FIS models are georeferenced. </t>
  </si>
  <si>
    <t>Model Geometry Guidelines &amp; Specifications</t>
  </si>
  <si>
    <t>Model Results Guidelines &amp; Specifications</t>
  </si>
  <si>
    <t xml:space="preserve">NWS Coordinator will calculate the Map display scale and enter in the header of the Project Development Template.  </t>
  </si>
  <si>
    <t>NWS Coordinator will provide training to Technical Partner.</t>
  </si>
  <si>
    <r>
      <t xml:space="preserve">Projects should be closed out and archived. The data may be needed at a future date, and NWS should not rely on AHPS as a backup system for hosting the FIM studies. Project shold also be archived in case there are future request for project documentation that is not avialable on the AHPS web.  Any HEC-RAS or other hydraulic models should be provided to the RFCs. Project documents should be organized according to the </t>
    </r>
    <r>
      <rPr>
        <b/>
        <sz val="8"/>
        <color theme="3"/>
        <rFont val="Arial"/>
        <family val="2"/>
      </rPr>
      <t>[File Structure]</t>
    </r>
    <r>
      <rPr>
        <sz val="8"/>
        <rFont val="Arial"/>
        <family val="2"/>
      </rPr>
      <t xml:space="preserve"> tab.</t>
    </r>
  </si>
  <si>
    <r>
      <t xml:space="preserve">NWS Coordinator will organize and consolidate all project deliverables, working files and project documentation according to the </t>
    </r>
    <r>
      <rPr>
        <b/>
        <sz val="8"/>
        <color theme="3"/>
        <rFont val="Arial"/>
        <family val="2"/>
      </rPr>
      <t xml:space="preserve">[File Structure] </t>
    </r>
    <r>
      <rPr>
        <sz val="8"/>
        <color indexed="8"/>
        <rFont val="Arial"/>
        <family val="2"/>
      </rPr>
      <t xml:space="preserve">tab.  NWS Coordinator will burn 2 DVDs of all project data.  I copy will be kept at the Regional HQ and 1 copy will be shipped to the FIM Program Manager at NWSHQ. </t>
    </r>
  </si>
  <si>
    <t>NWS Coordinator will update the Project Development Template and coordinate with the Technical Partner on any oustanding issues.</t>
  </si>
  <si>
    <t>NWS and Local Stakeholders may plan a public outreach event and launch of the mapping product in the local community.  This event is OPTIONAL.</t>
  </si>
  <si>
    <t>Review</t>
  </si>
  <si>
    <t>Beta Map Review Checklist Items</t>
  </si>
  <si>
    <t>Technical Partner Review</t>
  </si>
  <si>
    <r>
      <rPr>
        <u/>
        <sz val="8"/>
        <color indexed="8"/>
        <rFont val="Arial"/>
        <family val="2"/>
      </rPr>
      <t xml:space="preserve">Beta Review: </t>
    </r>
    <r>
      <rPr>
        <sz val="8"/>
        <color indexed="8"/>
        <rFont val="Arial"/>
        <family val="2"/>
      </rPr>
      <t xml:space="preserve">Technical Partner will review AHPS Beta Site and provide comments after the Beta Map Review has been conducted. </t>
    </r>
  </si>
  <si>
    <t>Technical Partner will review and provide comments to NWS Coordinator. NWS Coordinator will provide comments to AHPS Web Team.</t>
  </si>
  <si>
    <t>NWS HPM will contact the Local Stakeholders and coordinate a Final Stakeholder Rview. Local Stakeholder will review and provide comments to NWS HPM.  NWS HPM will provide comments to NWS Coordinator and AHPS Web Team.</t>
  </si>
  <si>
    <t>NWS Internal Review</t>
  </si>
  <si>
    <r>
      <rPr>
        <u/>
        <sz val="8"/>
        <color indexed="8"/>
        <rFont val="Arial"/>
        <family val="2"/>
      </rPr>
      <t>Beta Review:</t>
    </r>
    <r>
      <rPr>
        <sz val="8"/>
        <color indexed="8"/>
        <rFont val="Arial"/>
        <family val="2"/>
      </rPr>
      <t xml:space="preserve"> NWS Staff involved with the proejct, will review the final AHPS map during the Beta Review period.</t>
    </r>
  </si>
  <si>
    <t>Spatial Calculations</t>
  </si>
  <si>
    <t>http://www.ngs.noaa.gov/cgi-bin/VERTCON/vert_con.prl</t>
  </si>
  <si>
    <t>Google Maps Display Scale</t>
  </si>
  <si>
    <r>
      <t xml:space="preserve">Ensure that the AHPS Google Zoom level has been adjusted so that the user cannot zoom beyond the final map display scale specified in the project development template. A Google zoom level reference table is available in the </t>
    </r>
    <r>
      <rPr>
        <b/>
        <sz val="8"/>
        <color theme="3"/>
        <rFont val="Arial"/>
        <family val="2"/>
      </rPr>
      <t>[Spatial Calc]</t>
    </r>
    <r>
      <rPr>
        <sz val="8"/>
        <rFont val="Arial"/>
        <family val="2"/>
      </rPr>
      <t xml:space="preserve"> tab.</t>
    </r>
  </si>
  <si>
    <t>NWS Coordinator will use the provide AHPS Web Team  with the final display scale associated Google Zoom Level.</t>
  </si>
  <si>
    <r>
      <t xml:space="preserve">Determine the quality of the vertical datum used to define the "Gage 0" at the USGS stream gage. Determine if gage was surveyed or estimated.  If the datum was not established from a survey-grade source, then the "Gage 0" value must be surveyed.  Establish conversion from gage datum to NAVD88 if necessary. Use VERTCON as the basis for datum conversions from NGVD29 to NAVD88.  A link to VERTCON and VERTCON worksheet are available in the </t>
    </r>
    <r>
      <rPr>
        <b/>
        <sz val="8"/>
        <color theme="3"/>
        <rFont val="Arial"/>
        <family val="2"/>
      </rPr>
      <t xml:space="preserve">[Spatial Calc] </t>
    </r>
    <r>
      <rPr>
        <sz val="8"/>
        <rFont val="Arial"/>
        <family val="2"/>
      </rPr>
      <t>tab.</t>
    </r>
  </si>
  <si>
    <t>Insert Structures Diagrams from HEC-RAS after model has been constructed</t>
  </si>
  <si>
    <t>(1) WS elevations at and below the low chord</t>
  </si>
  <si>
    <t>(2) Bridge Geometry</t>
  </si>
  <si>
    <t>(3) Ineffective flow areas</t>
  </si>
  <si>
    <t>Diagram for each bridge should show:</t>
  </si>
  <si>
    <t>Bridge Diagrams from HEC-RAS</t>
  </si>
  <si>
    <r>
      <t>Verify that all structures published in the</t>
    </r>
    <r>
      <rPr>
        <sz val="8"/>
        <color indexed="62"/>
        <rFont val="Arial"/>
        <family val="2"/>
      </rPr>
      <t xml:space="preserve"> </t>
    </r>
    <r>
      <rPr>
        <b/>
        <sz val="8"/>
        <color indexed="62"/>
        <rFont val="Arial"/>
        <family val="2"/>
      </rPr>
      <t>[Structures]</t>
    </r>
    <r>
      <rPr>
        <b/>
        <sz val="8"/>
        <rFont val="Arial"/>
        <family val="2"/>
      </rPr>
      <t xml:space="preserve"> </t>
    </r>
    <r>
      <rPr>
        <sz val="8"/>
        <rFont val="Arial"/>
        <family val="2"/>
      </rPr>
      <t xml:space="preserve">tab, and identified as "Included in Hydraulic Model" are included in the model. Verify the structure geometry has been modeled at an appropriate level of detail, and includes bridge decking, piers, low chords and ineffective flow areas adjacent to structures.  Create a graphic of each bridge in HEC-RAS and post the graphic to the </t>
    </r>
    <r>
      <rPr>
        <b/>
        <sz val="8"/>
        <color theme="3"/>
        <rFont val="Arial"/>
        <family val="2"/>
      </rPr>
      <t xml:space="preserve">[Structures] </t>
    </r>
    <r>
      <rPr>
        <sz val="8"/>
        <rFont val="Arial"/>
        <family val="2"/>
      </rPr>
      <t>tab to illustrate the bridge geometry and location of low chord relative to the water surface.</t>
    </r>
  </si>
  <si>
    <r>
      <t xml:space="preserve">Technical Partner to develop hydraulic model and follows NWS standards. Technical Partner will verify structures listed in </t>
    </r>
    <r>
      <rPr>
        <b/>
        <sz val="8"/>
        <color theme="3"/>
        <rFont val="Arial"/>
        <family val="2"/>
      </rPr>
      <t>[Structures]</t>
    </r>
    <r>
      <rPr>
        <sz val="8"/>
        <color indexed="8"/>
        <rFont val="Arial"/>
        <family val="2"/>
      </rPr>
      <t xml:space="preserve"> tab are included in the model by selecting "Yes" from "Included in Hydraulic Model?" Technical Partner will post a graphic of each bridge in the</t>
    </r>
    <r>
      <rPr>
        <b/>
        <sz val="8"/>
        <color theme="3"/>
        <rFont val="Arial"/>
        <family val="2"/>
      </rPr>
      <t xml:space="preserve"> [Structures] </t>
    </r>
    <r>
      <rPr>
        <sz val="8"/>
        <rFont val="Arial"/>
        <family val="2"/>
      </rPr>
      <t>t</t>
    </r>
    <r>
      <rPr>
        <sz val="8"/>
        <color indexed="8"/>
        <rFont val="Arial"/>
        <family val="2"/>
      </rPr>
      <t>ab. NWS will review.</t>
    </r>
  </si>
  <si>
    <t xml:space="preserve">Identify sources of data that may be used to calibrate and validate the hydraulic model. A rating curve will be used for calibration at the gage. Sources of High Water Mark (HWM) data, aerial photography taken during a flood, Lidar data flow during a flood, historical flood study reports should be identified. The model must be calibrated to agree with the measured rating curve, at each stage\elevation target, to within 0.5 ft or 1/2 a mapping interval (whichever is less) for all stages above flood stage. </t>
  </si>
  <si>
    <t xml:space="preserve">Technical Partner will consult with the Local Stakeholders, USGS, or other state\federal partners to identify data sources for model calibration/validation.  The Technical Partner will collect data sources. The Technical Partner will calibrate the model to agree with measured rating curve, at each stage\elevation target, to within 0.5 ft or 1/2 a mapping interval (whichever is less) for all stages above flood stage. </t>
  </si>
  <si>
    <t xml:space="preserve">Verify for each modeled Stage/Q, modeled Stage/Q at the AHPS gage is generally within one-half of a mapping interval of the known rating Stage/Q at the gage.  The model must be calibrated to agree with the measured rating curve, at each stage\elevation target, to within 0.5 ft or 1/2 a mapping interval (whichever is less) for all stages above flood stage. </t>
  </si>
  <si>
    <t xml:space="preserve">Technical Partner to develop hydraulic model and follows NWS standards. The Technical Partner will calibrate the model to agree with measured rating curve, at each stage\elevation target, to within 0.5 ft or 1/2 a mapping interval (whichever is less) for all stages above flood stage. NWS will review. </t>
  </si>
  <si>
    <t>Latitude:</t>
  </si>
  <si>
    <t>Longitude:</t>
  </si>
  <si>
    <t>NGVD 29 height:</t>
  </si>
  <si>
    <t>Datum shift(NAVD 88 minus NGVD 29):</t>
  </si>
  <si>
    <t>Converted to NAVD 88 height:</t>
  </si>
  <si>
    <t>Basemap: aerial photo, roads, corporate boundaries, county boundaries</t>
  </si>
  <si>
    <t xml:space="preserve">Layers: Upstream/Downstream study extent boundaries,  stream gage(s), </t>
  </si>
  <si>
    <t>aerial photo, roads, corporate boundaries, county boundaries</t>
  </si>
  <si>
    <t>Stream Gage(s) Location</t>
  </si>
  <si>
    <r>
      <t xml:space="preserve">Project Overview Map of the study area  </t>
    </r>
    <r>
      <rPr>
        <sz val="11"/>
        <color theme="1"/>
        <rFont val="Arial"/>
        <family val="2"/>
      </rPr>
      <t xml:space="preserve"> </t>
    </r>
    <r>
      <rPr>
        <sz val="11"/>
        <color rgb="FFFF0000"/>
        <rFont val="Arial"/>
        <family val="2"/>
      </rPr>
      <t xml:space="preserve">(NOTE: same as </t>
    </r>
    <r>
      <rPr>
        <b/>
        <sz val="11"/>
        <color rgb="FFFF0000"/>
        <rFont val="Arial"/>
        <family val="2"/>
      </rPr>
      <t>[Location Map] "</t>
    </r>
    <r>
      <rPr>
        <sz val="11"/>
        <color rgb="FFFF0000"/>
        <rFont val="Arial"/>
        <family val="2"/>
      </rPr>
      <t>Overview Map")</t>
    </r>
  </si>
  <si>
    <t>(LB, RB or Channel)</t>
  </si>
  <si>
    <t>(River mi from gage)</t>
  </si>
  <si>
    <t>Channel</t>
  </si>
  <si>
    <t>Left Bank</t>
  </si>
  <si>
    <t>Right Bank</t>
  </si>
  <si>
    <r>
      <t xml:space="preserve">USGS Gage Location </t>
    </r>
    <r>
      <rPr>
        <sz val="11"/>
        <color rgb="FFFF0000"/>
        <rFont val="Arial"/>
        <family val="2"/>
      </rPr>
      <t xml:space="preserve">(NOTE: same as </t>
    </r>
    <r>
      <rPr>
        <b/>
        <sz val="11"/>
        <color rgb="FFFF0000"/>
        <rFont val="Arial"/>
        <family val="2"/>
      </rPr>
      <t>[Location Map]</t>
    </r>
    <r>
      <rPr>
        <sz val="11"/>
        <color rgb="FFFF0000"/>
        <rFont val="Arial"/>
        <family val="2"/>
      </rPr>
      <t xml:space="preserve"> "USGS Gage Location Map")</t>
    </r>
  </si>
  <si>
    <t>Layers: USGS gage location</t>
  </si>
  <si>
    <t>Regional View of USGS Gage Location, showing City, County and Roads.</t>
  </si>
  <si>
    <t>Basemap: Standard Google "Map" View: roads, corporate boundaries, county boundaries, state boundaries</t>
  </si>
  <si>
    <t>Project View zoomed to the extent boundaries.</t>
  </si>
  <si>
    <t>Overview Map: (Note: same as report Figure 2)</t>
  </si>
  <si>
    <t>USGS Gage Location Map: (Note: same as report Figure 1)</t>
  </si>
  <si>
    <r>
      <t xml:space="preserve">Technical Partner will plot all relevant GIS impact data on the </t>
    </r>
    <r>
      <rPr>
        <b/>
        <sz val="8"/>
        <color indexed="62"/>
        <rFont val="Arial"/>
        <family val="2"/>
      </rPr>
      <t xml:space="preserve">[Location Map] </t>
    </r>
    <r>
      <rPr>
        <sz val="8"/>
        <rFont val="Arial"/>
        <family val="2"/>
      </rPr>
      <t xml:space="preserve">"Impacts Map" by exporting the map into a jpeg or gif graphical format. </t>
    </r>
    <r>
      <rPr>
        <sz val="8"/>
        <color indexed="8"/>
        <rFont val="Arial"/>
        <family val="2"/>
      </rPr>
      <t xml:space="preserve"> Technical Partner will list the stage and elevation of known flood impacts in the </t>
    </r>
    <r>
      <rPr>
        <b/>
        <sz val="8"/>
        <color indexed="62"/>
        <rFont val="Arial"/>
        <family val="2"/>
      </rPr>
      <t>[Flood Impacts]</t>
    </r>
    <r>
      <rPr>
        <sz val="8"/>
        <color indexed="8"/>
        <rFont val="Arial"/>
        <family val="2"/>
      </rPr>
      <t xml:space="preserve"> tab, in addition to previously entered NWS impact data. </t>
    </r>
    <r>
      <rPr>
        <sz val="8"/>
        <color rgb="FFFF0000"/>
        <rFont val="Arial"/>
        <family val="2"/>
      </rPr>
      <t xml:space="preserve"> </t>
    </r>
    <r>
      <rPr>
        <sz val="8"/>
        <rFont val="Arial"/>
        <family val="2"/>
      </rPr>
      <t xml:space="preserve">The Technical Partner will adjust the flood impact data to a common NAVD88 vertical datum. </t>
    </r>
  </si>
  <si>
    <t>Use standard Google "Map" background</t>
  </si>
  <si>
    <t>Structures Geometry and Location Worksheet</t>
  </si>
  <si>
    <t>Terrain Data (point cloud, DEM, TIN or contours)</t>
  </si>
  <si>
    <r>
      <rPr>
        <u/>
        <sz val="8"/>
        <rFont val="Arial"/>
        <family val="2"/>
      </rPr>
      <t xml:space="preserve">Post-Beta Review: </t>
    </r>
    <r>
      <rPr>
        <sz val="8"/>
        <rFont val="Arial"/>
        <family val="2"/>
      </rPr>
      <t xml:space="preserve">Contact local stakeholders and invite them to review and comment on the final AHPS product.  Provide local stakeholders with 30 days to review and provide comments. </t>
    </r>
  </si>
  <si>
    <t>NWS Coordinator will work with the HPM and RFC to complete AHPS Level Of Service review and associated actions.</t>
  </si>
  <si>
    <r>
      <t xml:space="preserve">The NWS Coordinator will cross-check the current AHPS gage location with the known USGS gage location. The NWS HPM will make corrections to the AHPS page, if corrections are necessary. The NWS Coordinator will clip a photo from the USGS Site Information page on NWIS and paste it in the </t>
    </r>
    <r>
      <rPr>
        <b/>
        <sz val="8"/>
        <color theme="3"/>
        <rFont val="Arial"/>
        <family val="2"/>
      </rPr>
      <t>[Location Map]</t>
    </r>
    <r>
      <rPr>
        <sz val="8"/>
        <color indexed="8"/>
        <rFont val="Arial"/>
        <family val="2"/>
      </rPr>
      <t xml:space="preserve"> tab. </t>
    </r>
  </si>
  <si>
    <r>
      <t xml:space="preserve">NWS Coordinator and HPM will verify that the AHPS flood impact statements are current for existing forecast points. NWS HPM will create flood impact statements for new forecast points. NWS Coordinator or HPM may consult with local stakeholders on flood impacts. NWS will populate AHPS flood impacts in the </t>
    </r>
    <r>
      <rPr>
        <b/>
        <sz val="8"/>
        <color theme="3"/>
        <rFont val="Arial"/>
        <family val="2"/>
      </rPr>
      <t>[Flood Impacts]</t>
    </r>
    <r>
      <rPr>
        <b/>
        <sz val="8"/>
        <color indexed="56"/>
        <rFont val="Arial"/>
        <family val="2"/>
      </rPr>
      <t xml:space="preserve"> </t>
    </r>
    <r>
      <rPr>
        <sz val="8"/>
        <color indexed="8"/>
        <rFont val="Arial"/>
        <family val="2"/>
      </rPr>
      <t>tab.</t>
    </r>
  </si>
  <si>
    <t>NWS Coordinator and HPM will verify that the AHPS flood categories are current for existing forecast points. NWS HPM will create flood categories for new forecast points. NWS HPM may consult with local stakeholders on flood categories.</t>
  </si>
  <si>
    <t xml:space="preserve">NWS Coordinator will setup the Project Development Template.  NWS Coordinator is responsible for continuously updating and distributing the checksheet to the team during the project lifecycle. The NWS Coordinator will determine which OPTIONAL tasks are required. Other members of the project team may contribute to the Project Development Template throughout the project. </t>
  </si>
  <si>
    <t xml:space="preserve">NWS Coordinator will provide Technical Partner with a copy of the Project Development Template. NWS will explain the process, explain the roles of the project team members and answer Partner questions.  NWS will demonstrate an existing AHPS FIM to partner. </t>
  </si>
  <si>
    <t>NWS Coordinator will provide Technical Partner with a copy of "NWS Flood Inundation Mapping Tools" for ESRI ArcGIS 10.0.</t>
  </si>
  <si>
    <r>
      <t xml:space="preserve">NWS Coordinator and Technical Partner will work together to complete a baseline estimate of the project tasks in the Gantt chart in the </t>
    </r>
    <r>
      <rPr>
        <b/>
        <sz val="8"/>
        <color indexed="62"/>
        <rFont val="Arial"/>
        <family val="2"/>
      </rPr>
      <t xml:space="preserve">[Timeline] </t>
    </r>
    <r>
      <rPr>
        <sz val="8"/>
        <color indexed="8"/>
        <rFont val="Arial"/>
        <family val="2"/>
      </rPr>
      <t>tab.  NWS will validate that the proposed project schedule can be accommodated.</t>
    </r>
  </si>
  <si>
    <t>NWS Coordinator and Technical Partner will coordinate the completion of the "Project Team Work Responsibility Matrix" in the Project Development Template.</t>
  </si>
  <si>
    <t>NWS Coordinator will contact AHPS Web Team  to obtain a quote for AHPS implementation costs. Local Stakeholders who have not identified a Technical Partner should make a selection and  identify costs for map production.  NWS and Local Stakeholders should identify a funding source for AHPS implementation.</t>
  </si>
  <si>
    <t xml:space="preserve">NWS Coordinator, Local Stakeholder and AHPS Web Team  to complete Statement of Work Document for the AHPS Implementation.  Existing contract projects should start the transfer of funds for AHPS implementation. </t>
  </si>
  <si>
    <t>NWS, Local Stakeholders and the contracted Technical Partner should complete the Statement of Work Document for the development of the inundation maps.</t>
  </si>
  <si>
    <t>NWS Coordinator and Technical Partner will review  known flood impacts and GIS data and determine if the site is suitable for static mapping.  Technical Partner will propose a FEMA approved 1-D or 2-D modeling approach to be run in steady or unsteady model. The NWS &amp; Technical Partner should have a concensus agreement on the approach, before moving forward with the project.</t>
  </si>
  <si>
    <r>
      <t xml:space="preserve">Technical Partner will create an "Overview Map" and plot the study extend boundaries on </t>
    </r>
    <r>
      <rPr>
        <b/>
        <sz val="8"/>
        <color indexed="62"/>
        <rFont val="Arial"/>
        <family val="2"/>
      </rPr>
      <t xml:space="preserve">[Location Map] </t>
    </r>
    <r>
      <rPr>
        <sz val="8"/>
        <color theme="1"/>
        <rFont val="Arial"/>
        <family val="2"/>
      </rPr>
      <t xml:space="preserve">by exporting the map in a jpeg or gif format. </t>
    </r>
    <r>
      <rPr>
        <sz val="8"/>
        <color indexed="8"/>
        <rFont val="Arial"/>
        <family val="2"/>
      </rPr>
      <t xml:space="preserve"> NWS Coordinator will enter U\S and D\S reach length on the Project Development Template.  NWS HPM will coordinate reach length with the Local Stakeholder. The NWS Coordinator and RFC will conduct a Reach Length Hydrologic Analysis in the </t>
    </r>
    <r>
      <rPr>
        <b/>
        <sz val="8"/>
        <color theme="3"/>
        <rFont val="Arial"/>
        <family val="2"/>
      </rPr>
      <t>[Local Flow Analysis]</t>
    </r>
    <r>
      <rPr>
        <sz val="8"/>
        <color indexed="8"/>
        <rFont val="Arial"/>
        <family val="2"/>
      </rPr>
      <t xml:space="preserve"> tab for projects that extend beyond a "Standard Project Length" of 5 miles upstream or downstream from a gage.</t>
    </r>
  </si>
  <si>
    <t>NWS Coordinator will conduct a scoping meeting to discuss and select mapping intervals. The NWS Service Hydrologist must verify that the selected mapping intervals aligns with the AHPS flood categories or any known future plans to adjust the AHPS flood categories. NWS Coordinator will create a "List of Stages" to be modeled at the header of the Project Template. The Technical Partners wil review and approve the NWS proposed stages.</t>
  </si>
  <si>
    <t>Comments on Vertical Datum Quality</t>
  </si>
  <si>
    <r>
      <t xml:space="preserve">NWS Coordinator will contact USGS Water Science Center and inquire about the methods used to determine the "Gage 0" datum. </t>
    </r>
    <r>
      <rPr>
        <sz val="8"/>
        <rFont val="Arial"/>
        <family val="2"/>
      </rPr>
      <t xml:space="preserve">USGS Water Science Center will report to the NWS the methods used to determine the "Gage 0" datum to the NWS. </t>
    </r>
    <r>
      <rPr>
        <sz val="8"/>
        <color indexed="8"/>
        <rFont val="Arial"/>
        <family val="2"/>
      </rPr>
      <t xml:space="preserve"> NWS will document VERTCON calculations in the </t>
    </r>
    <r>
      <rPr>
        <b/>
        <sz val="8"/>
        <color theme="3"/>
        <rFont val="Arial"/>
        <family val="2"/>
      </rPr>
      <t>[Spatial Calc]</t>
    </r>
    <r>
      <rPr>
        <sz val="8"/>
        <color indexed="8"/>
        <rFont val="Arial"/>
        <family val="2"/>
      </rPr>
      <t xml:space="preserve"> tab. NWS will document "Gage 0" quality in  Comments ==&gt; and in the </t>
    </r>
    <r>
      <rPr>
        <b/>
        <sz val="8"/>
        <color theme="3"/>
        <rFont val="Arial"/>
        <family val="2"/>
      </rPr>
      <t>[Spatial Calc]</t>
    </r>
    <r>
      <rPr>
        <sz val="8"/>
        <color indexed="8"/>
        <rFont val="Arial"/>
        <family val="2"/>
      </rPr>
      <t xml:space="preserve"> tab.</t>
    </r>
  </si>
  <si>
    <r>
      <t xml:space="preserve">NWS Coordinator will obtain the RFC operational rating curve from the NWS RFC. NWS Coordinator will copy the USGS rating into the </t>
    </r>
    <r>
      <rPr>
        <b/>
        <sz val="8"/>
        <color indexed="62"/>
        <rFont val="Arial"/>
        <family val="2"/>
      </rPr>
      <t xml:space="preserve">[Rating] </t>
    </r>
    <r>
      <rPr>
        <sz val="8"/>
        <color indexed="8"/>
        <rFont val="Arial"/>
        <family val="2"/>
      </rPr>
      <t>tab on the Project Development Template. The Technical Partners will review and discuss the rating curves with the NWS.</t>
    </r>
  </si>
  <si>
    <r>
      <t xml:space="preserve">NWS Coordinator will obtain the USGS measured rating curve from the USGS Rating Depot and discuss rating quality with the USGS WSC. NWS Coordinator will also consult with RFC on rating quality. NWS will copy the USGS rating into the </t>
    </r>
    <r>
      <rPr>
        <b/>
        <sz val="8"/>
        <color indexed="62"/>
        <rFont val="Arial"/>
        <family val="2"/>
      </rPr>
      <t>[Rating]</t>
    </r>
    <r>
      <rPr>
        <sz val="8"/>
        <color indexed="8"/>
        <rFont val="Arial"/>
        <family val="2"/>
      </rPr>
      <t xml:space="preserve"> tab on the Project Development Template. The Technical Partners will review and discuss the rating curves with the NWS.</t>
    </r>
  </si>
  <si>
    <t>NWS Coordinator and NWS HPM will coordinate with Technical Partner and Local Stakeholder to establish the minimum and maximum stage. Local Stakeholders will comment on if the min and max stages meet local needs.</t>
  </si>
  <si>
    <t>Technical  Partner will determine if existing structural geometry data meets the needs of the project.  Technical Partner will collect additional survey information as needed.</t>
  </si>
  <si>
    <t xml:space="preserve">NWS Coordinator will obtain a status update on AHPS contracting from AHPS Web Team and ensure the process is moving forward and will not delay Phase 3. </t>
  </si>
  <si>
    <t>Preliminary Floodplain Boundary {pre_elev_feet_tenth.shp}</t>
  </si>
  <si>
    <r>
      <t>Technical Partner will create one or more</t>
    </r>
    <r>
      <rPr>
        <sz val="8"/>
        <color theme="1"/>
        <rFont val="Arial"/>
        <family val="2"/>
      </rPr>
      <t xml:space="preserve"> inundation polygons of historic events</t>
    </r>
    <r>
      <rPr>
        <sz val="8"/>
        <color indexed="8"/>
        <rFont val="Arial"/>
        <family val="2"/>
      </rPr>
      <t xml:space="preserve"> or to match the existing DFIRM. Data will be delivered in a zip file and organized according to the </t>
    </r>
    <r>
      <rPr>
        <b/>
        <sz val="8"/>
        <color theme="3"/>
        <rFont val="Arial"/>
        <family val="2"/>
      </rPr>
      <t>[File Structure]</t>
    </r>
    <r>
      <rPr>
        <sz val="8"/>
        <color indexed="8"/>
        <rFont val="Arial"/>
        <family val="2"/>
      </rPr>
      <t xml:space="preserve"> tab.  Technical Partner will create a pdf, jpeg or graphic of the map for the local stakeholders.  Technical Partner will produce a depth grid of the lowest modeled stage.  No metadata is required for these files.</t>
    </r>
  </si>
  <si>
    <t>Phase 2A - Review Specifications</t>
  </si>
  <si>
    <t>Phase 2B - Review Specifications</t>
  </si>
  <si>
    <t>Phase 2A Training for Technical Partners</t>
  </si>
  <si>
    <t>NWS will provide detailed information to the Technical Partner on the specifications and deliverables for Phase 2A. NWS will provide training in the form of a webinar, teleconference or meeting. NWS will describe  the Review Specifications for all products and summarize the requirements for the deliverable checklist.</t>
  </si>
  <si>
    <t xml:space="preserve">NWS Coordinator, HPM, QC Team, RFC Hydrologist, and FIM Program Manager will review the AHPS map. </t>
  </si>
  <si>
    <t xml:space="preserve">NWS Coordinator and NWS HPM will contact Local Stakeholder and inquire about including the following features in the model (1) EAPs, (2) temporary flood protection measures, (3) unaccredited levees. NWS Coordinator and NWS HPM will identify the local preferences for  elevation and risk area display. </t>
  </si>
  <si>
    <t>Baseline</t>
  </si>
  <si>
    <t xml:space="preserve">NWS will evaluate the suitability of the proposed site for AHPS static flood inundation mapping. Areas of program consideration include: value to the NWS AHPS program, and the value to local communities and evaluation of project funding sources.  Areas of technical consideration include: stability of the operational rating curve (locations with ratings that shift frequently or significantly cannot be considered), hydrologic complexity, hydraulic complexity, flood history, time since most recent flood or other factors that may warrant static flood inundation mapping inappropriate for implementation.  </t>
  </si>
  <si>
    <t>Flood History</t>
  </si>
  <si>
    <r>
      <t xml:space="preserve">NWS Coordinator and HPM will evaluate the value to the NWS AHPS program,  the value to local communities and evaluation of project funding sources. NWS Coordinator will document the flood crest history on the </t>
    </r>
    <r>
      <rPr>
        <b/>
        <sz val="8"/>
        <color theme="3"/>
        <rFont val="Arial"/>
        <family val="2"/>
      </rPr>
      <t xml:space="preserve">[Flood Impacts] </t>
    </r>
    <r>
      <rPr>
        <sz val="8"/>
        <color indexed="8"/>
        <rFont val="Arial"/>
        <family val="2"/>
      </rPr>
      <t xml:space="preserve">page. The RFC hydrologist will evaluate the rating curve and determine stable the rating curve is stable.  NWS Coordinator, HPM and RFC will evaluate the hydrologic complexity, hydraulic complexity and other factors that may warrant flood inundation mapping  in appropriate for implementation. The NWS Coordinator will make a Go or No Go decision on the project. </t>
    </r>
  </si>
  <si>
    <t>Added Flood Imapcts to [Flood History]</t>
  </si>
  <si>
    <t>Added flood impacts information to the Task List: Site Suitability Evaluation</t>
  </si>
  <si>
    <t>Fixed font alignment issues on header of Task List</t>
  </si>
  <si>
    <t>Version Changes</t>
  </si>
  <si>
    <t>Added HWM Shapefile to Phase 2A Deliverable</t>
  </si>
  <si>
    <t>High Water Marks {HWM.shp}</t>
  </si>
  <si>
    <t>Spatial locations of High Water Marks. High water mark elevations should be included in the shapefile table, if available.</t>
  </si>
  <si>
    <t>Changed "HWM Profile Validation" to "Water Surface Elevation Validation"</t>
  </si>
  <si>
    <t>Figure 6.</t>
  </si>
  <si>
    <t xml:space="preserve">5 – 15 ft </t>
  </si>
  <si>
    <t xml:space="preserve">10 – 20 ft </t>
  </si>
  <si>
    <t>Source</t>
  </si>
  <si>
    <t>Elevation Data Quality Levels</t>
  </si>
  <si>
    <t>Quality 
Levels</t>
  </si>
  <si>
    <t xml:space="preserve">
Elevation 
Source</t>
  </si>
  <si>
    <t xml:space="preserve">Horizontal Resolution Terms </t>
  </si>
  <si>
    <t>Point 
Density</t>
  </si>
  <si>
    <t xml:space="preserve">Nominal 
Pulse 
Spacing </t>
  </si>
  <si>
    <t>NED Post 
Spacing</t>
  </si>
  <si>
    <t xml:space="preserve">Vertical Accuracy Terms </t>
  </si>
  <si>
    <t xml:space="preserve">RMSEz in 
Open 
Terrain * </t>
  </si>
  <si>
    <t>Equivalent 
Contour 
Accuracy</t>
  </si>
  <si>
    <t xml:space="preserve">QL 1 </t>
  </si>
  <si>
    <t xml:space="preserve">QL 2 </t>
  </si>
  <si>
    <t xml:space="preserve">QL 3 </t>
  </si>
  <si>
    <t xml:space="preserve">QL 4 </t>
  </si>
  <si>
    <t xml:space="preserve">QL 5 </t>
  </si>
  <si>
    <t xml:space="preserve">LiDAR </t>
  </si>
  <si>
    <t>Imagery</t>
  </si>
  <si>
    <t xml:space="preserve">IFSAR </t>
  </si>
  <si>
    <r>
      <t>8 pts/m</t>
    </r>
    <r>
      <rPr>
        <vertAlign val="superscript"/>
        <sz val="11"/>
        <color theme="1"/>
        <rFont val="Calibri"/>
        <family val="2"/>
        <scheme val="minor"/>
      </rPr>
      <t>2</t>
    </r>
  </si>
  <si>
    <r>
      <t>2 pts/m</t>
    </r>
    <r>
      <rPr>
        <vertAlign val="superscript"/>
        <sz val="11"/>
        <color theme="1"/>
        <rFont val="Calibri"/>
        <family val="2"/>
        <scheme val="minor"/>
      </rPr>
      <t>2</t>
    </r>
  </si>
  <si>
    <r>
      <t>1-0.25 pts/m</t>
    </r>
    <r>
      <rPr>
        <vertAlign val="superscript"/>
        <sz val="11"/>
        <color theme="1"/>
        <rFont val="Calibri"/>
        <family val="2"/>
        <scheme val="minor"/>
      </rPr>
      <t>2</t>
    </r>
  </si>
  <si>
    <r>
      <t>1-0.04 pts/m</t>
    </r>
    <r>
      <rPr>
        <vertAlign val="superscript"/>
        <sz val="11"/>
        <color theme="1"/>
        <rFont val="Calibri"/>
        <family val="2"/>
        <scheme val="minor"/>
      </rPr>
      <t>2</t>
    </r>
  </si>
  <si>
    <r>
      <t>0.04 pts/m</t>
    </r>
    <r>
      <rPr>
        <vertAlign val="superscript"/>
        <sz val="11"/>
        <color theme="1"/>
        <rFont val="Calibri"/>
        <family val="2"/>
        <scheme val="minor"/>
      </rPr>
      <t>2</t>
    </r>
  </si>
  <si>
    <t xml:space="preserve">0.35 m </t>
  </si>
  <si>
    <t xml:space="preserve">0.7 m </t>
  </si>
  <si>
    <t>1 – 2 m</t>
  </si>
  <si>
    <t xml:space="preserve">1 – 5 m </t>
  </si>
  <si>
    <t xml:space="preserve">5 m </t>
  </si>
  <si>
    <t xml:space="preserve">1/27 arc-sec 
(~1 m) </t>
  </si>
  <si>
    <t>1/27 arc-sec 
(~1 m)</t>
  </si>
  <si>
    <t xml:space="preserve">1/9 arc-sec 
(~3 m) </t>
  </si>
  <si>
    <t>1/3 arc-sec 
(~10 m)</t>
  </si>
  <si>
    <t xml:space="preserve">9.25 cm </t>
  </si>
  <si>
    <t>≤18.5 cm</t>
  </si>
  <si>
    <t>46.3 cm – 
139 cm</t>
  </si>
  <si>
    <t xml:space="preserve">
92.7 cm – 
185 c</t>
  </si>
  <si>
    <t>1-ft</t>
  </si>
  <si>
    <t xml:space="preserve">1-ft </t>
  </si>
  <si>
    <t>2-ft</t>
  </si>
  <si>
    <t xml:space="preserve">* Vertical accuracy is reduced in vegetated land cover categories </t>
  </si>
  <si>
    <t>03.22.12</t>
  </si>
  <si>
    <t>?</t>
  </si>
  <si>
    <t>Critical Stage</t>
  </si>
  <si>
    <t>Added Critical Stage field to  River Structures Inventory Worksheet</t>
  </si>
  <si>
    <t>Source: Dewberry &amp; USGS - Preliminary findings from the National Enhanced Elevation Assessment (NEEA) - Slide 12</t>
  </si>
  <si>
    <t>Added Elevation Data Quality Tables on [Terrain Metadata}</t>
  </si>
  <si>
    <t xml:space="preserve">Identify the best available terrain data and verify that the terrain data set meets NWS guidelines and has a vertical accuracy greater or equal to a 2-ft contour interval. Lidar data are preferred whenever possible. A DEM format is preferred.  DEM Grid cell sizes of 3 m or less are required.  A Draft Terrain Footprint shapefile will be developed to help the NWS and Technical Partner to visualize any constraints that may exist. </t>
  </si>
  <si>
    <r>
      <t xml:space="preserve">Technical Partner will research and identify the best available terrain data set.  Technical Partner will obtain the metadata for the selected terrain data set and submit the metadata to NWS Coordinator for documentation of data quality. Technical Partner will enter the terrain metadata into the </t>
    </r>
    <r>
      <rPr>
        <b/>
        <sz val="8"/>
        <color theme="4"/>
        <rFont val="Arial"/>
        <family val="2"/>
      </rPr>
      <t>[Terrain]</t>
    </r>
    <r>
      <rPr>
        <b/>
        <sz val="8"/>
        <color indexed="8"/>
        <rFont val="Arial"/>
        <family val="2"/>
      </rPr>
      <t xml:space="preserve"> </t>
    </r>
    <r>
      <rPr>
        <sz val="8"/>
        <color indexed="8"/>
        <rFont val="Arial"/>
        <family val="2"/>
      </rPr>
      <t>tab and verify that the terrain data meets the NWS requirements. The Technical Partner will develop a Draft Terrain Footprint (see Deliverable Checklist) and deliver the shapeifle to the NWS Coordinator.  Note: the entire terrrain data set will not be submitted in this step, only the metadata and footprint.  NWS Coordinator will review metadata and approve proposed terrain data set.</t>
    </r>
  </si>
  <si>
    <r>
      <t xml:space="preserve">Obtain a copy of the best available terrain data set, the terrain metadata and verify that the terrain data set has a vertical accuracy greater or equal to a 2-ft contour interval. Lidar data should be processed into a terrain surface. A 3-m or smaller DEM is required. Check the model vertical datum for NAVD88 compliance.  Populate the terrain metadata fields in the </t>
    </r>
    <r>
      <rPr>
        <b/>
        <sz val="8"/>
        <color theme="3"/>
        <rFont val="Arial"/>
        <family val="2"/>
      </rPr>
      <t>[Terrain]</t>
    </r>
    <r>
      <rPr>
        <sz val="8"/>
        <rFont val="Arial"/>
        <family val="2"/>
      </rPr>
      <t xml:space="preserve"> tab.</t>
    </r>
  </si>
  <si>
    <r>
      <t>The minimum requirement is that layers must be created at 1.0 ft intervals for ALL elevations from Flood Stage to the Highest Elevation modeled.  From Action Stage up to Flood Stage a maximum spacing of 2.0 ft can be applied; however, the spacing must (1) consider flood impacts and must hit the flood impacts,  and (2) must provide potential future flexibility for lowering or adjusting flood stage an Action Stage.  Mapping intervals should not be smaller than 1/2 the equivalent contour interval. The "Elevation Data Quality Levels" table on the</t>
    </r>
    <r>
      <rPr>
        <b/>
        <sz val="8"/>
        <color theme="4"/>
        <rFont val="Arial"/>
        <family val="2"/>
      </rPr>
      <t xml:space="preserve"> [Terrain] </t>
    </r>
    <r>
      <rPr>
        <sz val="8"/>
        <rFont val="Arial"/>
        <family val="2"/>
      </rPr>
      <t>tab should be used as guidance when selecting mapping intervals.</t>
    </r>
  </si>
  <si>
    <t>Change elevation data min requirement from 10-m to 3-m.</t>
  </si>
  <si>
    <t>03.28.12</t>
  </si>
  <si>
    <t>Gage Latitude (DMS NAD83):</t>
  </si>
  <si>
    <t>Gage Longitude (DMS NAD83):</t>
  </si>
  <si>
    <t>Reorganized Header</t>
  </si>
  <si>
    <t>Lat and Long Section</t>
  </si>
  <si>
    <t>FEMA Elev @ (10, 2, 1, 0.2%)</t>
  </si>
  <si>
    <t xml:space="preserve">List of Modeled Stages: </t>
  </si>
  <si>
    <t>Phase 3 Deliverable Checklist</t>
  </si>
  <si>
    <t>Moved List of Modeled Stages</t>
  </si>
  <si>
    <t>Added FEMA Elev @ (10, 2, 1, 0.2%)</t>
  </si>
  <si>
    <t>Broke Checklist items into a new Tab [Checklist]</t>
  </si>
  <si>
    <t>Deliverable Checklists</t>
  </si>
  <si>
    <t>03.39.12</t>
  </si>
  <si>
    <t xml:space="preserve">NWS HPM will write and issue a PNS for the flood inundation maps. </t>
  </si>
  <si>
    <t xml:space="preserve">PNS to notify public that the FIM have been published. </t>
  </si>
  <si>
    <t>Added PNS under Phase 3 - Map launch event</t>
  </si>
  <si>
    <t>Version 1.2</t>
  </si>
  <si>
    <t>06.12.12</t>
  </si>
  <si>
    <t>A fully operational hydraulic model will be provided to the NWS.</t>
  </si>
  <si>
    <r>
      <t xml:space="preserve">Data will be delivered in a zip file and organized according to the </t>
    </r>
    <r>
      <rPr>
        <b/>
        <sz val="8"/>
        <color theme="3"/>
        <rFont val="Arial"/>
        <family val="2"/>
      </rPr>
      <t xml:space="preserve">[File Structure] </t>
    </r>
    <r>
      <rPr>
        <sz val="8"/>
        <color indexed="8"/>
        <rFont val="Arial"/>
        <family val="2"/>
      </rPr>
      <t>tab.</t>
    </r>
  </si>
  <si>
    <t>Added Hydraulic Model the Phase 2A [Checklist]</t>
  </si>
  <si>
    <t>(4) Metadata should follow FGDC standards</t>
  </si>
  <si>
    <t>Added FGDC metadata link to [Metadata]</t>
  </si>
  <si>
    <t>Removed "Summary" tag, which was a duplicate of "Purpose" tag in [Metadata]</t>
  </si>
  <si>
    <t>Storage Areas           
(Unsteady Flow Only)</t>
  </si>
  <si>
    <t>Downstream 
Boundary Conditions</t>
  </si>
  <si>
    <t>Water Surface Elevation Validation  
(REQUIRED)</t>
  </si>
  <si>
    <t>Rating Curve Validation  
(REQUIRED)</t>
  </si>
  <si>
    <r>
      <t xml:space="preserve">NWS Service Change Notice - PNS   
</t>
    </r>
    <r>
      <rPr>
        <sz val="8"/>
        <color theme="1"/>
        <rFont val="Arial"/>
        <family val="2"/>
      </rPr>
      <t>(REQUIRED)</t>
    </r>
  </si>
  <si>
    <r>
      <t xml:space="preserve">Local Outreach Event     
</t>
    </r>
    <r>
      <rPr>
        <sz val="8"/>
        <color theme="1"/>
        <rFont val="Arial"/>
        <family val="2"/>
      </rPr>
      <t>(OPTIONAL)</t>
    </r>
  </si>
  <si>
    <t>Hydraulic Model
(REQUIRED)</t>
  </si>
  <si>
    <t>Draft Technical Summary Document     
{FIM.NWSLID.DATE.doc}                       
(REQUIRED)</t>
  </si>
  <si>
    <t>MODEL CROSS-SECTIONS                  
{xs.shp}                                          
Format: Line shapefile   
(REQUIRED)</t>
  </si>
  <si>
    <t>HIGH WATER MARKS                   
{HWM.shp}                            
Format: Point shapefile                      
(REQUIRED)</t>
  </si>
  <si>
    <t>Rating Curve Extension Text File                                   
(OPTIONAL)</t>
  </si>
  <si>
    <t>PRELIMINARY FLOODPLAIN BOUNDARY                                  
{pre_elev_feet_tenth.shp}             
Format: Polygon shapefile                                   
(REQUIRED)</t>
  </si>
  <si>
    <t>STUDY AREA 
{study_area.shp}               
Format: Line shapefile        
(REQUIRED)</t>
  </si>
  <si>
    <t>GAGE LOCATION POINT 
{gage.shp}                                     
Format: Point shapefile  
(REQUIRED)</t>
  </si>
  <si>
    <t>LEVEE RISK AREA        
{levee_ risk_area.shp}                        
Format: Polygon Shapefile      
(OPTIONAL)</t>
  </si>
  <si>
    <t>DEPTH GRIDS   
{elev_feet_tenth}                   
Format: ESRI Grid         
(REQUIRED)</t>
  </si>
  <si>
    <t>Terrain Data        
(OPTIONAL)</t>
  </si>
  <si>
    <t>Hydraulic Model 
(REQUIRED)</t>
  </si>
  <si>
    <t>Final Technical Summary Document - Hydraulics &amp; GIS                                                   
{FIM.NWSLID.DATE.doc}                         
(REQUIRED)</t>
  </si>
  <si>
    <t>Final Project Development Template        
{FIM.NWSLID.DATE.xls}      
(REQUIRED)</t>
  </si>
  <si>
    <t>DRAFT                                                 
STUDY AREA                     
{study_area.shp}                              
Format: Line shapefile        
(OPTIONAL)</t>
  </si>
  <si>
    <t>DRAFT                                                 
TERRAIN FOOTPRINT                   
{terrain.shp}                              
Format: Polygon         
(OPTIONAL)</t>
  </si>
  <si>
    <t>DRAFT                                             
EXISTING MODEL CROSS-SECTIONS                               
{xs.shp}                                          
Format: Line shapefile   (OPTIONAL)</t>
  </si>
  <si>
    <t>DRAFT                                              
GAGE LOCATION POINT 
{gage.shp}                                     
Format: Point shapefile  
(OPTIONAL)</t>
  </si>
  <si>
    <t>Draft Technical Summary Document        
{FIM.NWSLID.DATE.doc}                     
(REQUIRED)</t>
  </si>
  <si>
    <t>DRAFT                                           
LEVEE RISK AREA                       
{levee_ risk_area.shp}                        
Format: Polygon Shapefile      
(OPTIONAL)</t>
  </si>
  <si>
    <t>DRAFT                                               
FLOOD CONTROL STRUCTURES            
{flood_cntrl.shp}                              
Format: Line shapefile                 
(OPTIONAL)</t>
  </si>
  <si>
    <t>FLOOD CONTROL STRUCTURES 
{flood_cntrl.shp}                  
 Format: Line shapefile                 
(OPTIONAL)</t>
  </si>
  <si>
    <t>POLYGONS        
{elev_feet_tenth.shp}                
Format: Polygon shapefile         
(REQUIRED)</t>
  </si>
  <si>
    <t>Review/Create/Update 
AHPS Flood Impact Statements</t>
  </si>
  <si>
    <t>Review/Create/Update 
AHPS Flood Categories</t>
  </si>
  <si>
    <t>Statement of Work - Map Development  Tasks                
(OPTIONAL)</t>
  </si>
  <si>
    <t>Fixed formatting issues with multiple lines in cells (Alt+Enter)</t>
  </si>
  <si>
    <t>Added Page numbers to footer, file name\tab to header, set page breaks, print area</t>
  </si>
  <si>
    <t>Added Print formatting: page numbers, page breaks, cover page.</t>
  </si>
  <si>
    <t>DRAFT                                           
FEMA DFIRM FLOODWAY 
{FEMA_fldwy.shp}                        
Format: Polygon shapefile      
(RECOMMENDED)</t>
  </si>
  <si>
    <t>DRAFT                                              
FEMA DFIRM 1%   
{FEMA_1pct.shp}                  
Format: Polygon shapefile        
(RECOMMENDED)</t>
  </si>
  <si>
    <t>DRAFT                                                   
FEMA DFIRM 0.2%   
{FEMA_02pct.shp}                     
Format: Polygon shapefile       
(RECOMMENDED)</t>
  </si>
  <si>
    <t>FEMA DFIRM FLOODWAY 
{FEMA_fldwy.shp}                        
Format: Polygon shapefile      
(RECOMMENDED)</t>
  </si>
  <si>
    <t>FEMA DFIRM 1%   
{FEMA_1pct.shp}                 
Format: Polygon shapefile        
(RECOMMENDED)</t>
  </si>
  <si>
    <t>FEMA DFIRM 0.2%   
{FEMA_02pct.shp}                     
Format: Polygon shapefile       
(RECOMMENDED)</t>
  </si>
  <si>
    <t>Obtain FEMA FIS and DFIRMs                           
(RECOMMENDED)</t>
  </si>
  <si>
    <t>FEMA DFIRM Agreement 
(RECOMMENDED)</t>
  </si>
  <si>
    <t>O*</t>
  </si>
  <si>
    <t>O* = Recommended</t>
  </si>
  <si>
    <t>Changed all references to FEMA DFIRM &amp; FIS deliverables and activities from OPTIONAL to RECOMMENDED in [Task List] and [Checklist]. Changed references in [File Structure]</t>
  </si>
  <si>
    <t>Illinois River (with inflows from Fox)</t>
  </si>
  <si>
    <t>Ottawa</t>
  </si>
  <si>
    <t>OTWI2</t>
  </si>
  <si>
    <t>La Salle County, Illinois</t>
  </si>
  <si>
    <t>Illinois River at Otawa</t>
  </si>
  <si>
    <t>NONE - USACE gage llinois River at Ottawa, IL</t>
  </si>
  <si>
    <t>USACE OTWI2</t>
  </si>
  <si>
    <t>LOT</t>
  </si>
  <si>
    <t>NCRFC</t>
  </si>
  <si>
    <t>TBD</t>
  </si>
  <si>
    <t>1:3,000</t>
  </si>
  <si>
    <t>1 ft</t>
  </si>
  <si>
    <t>0.7 m</t>
  </si>
  <si>
    <t>9.25 cm RMSEz bare earth; 18.2 cm NSSDA Vertial Accuracy (95%) bare earth</t>
  </si>
  <si>
    <t>Pictometry International Corp</t>
  </si>
  <si>
    <t>State Plane, NAD 83 - Illinois East</t>
  </si>
  <si>
    <t>5 ft</t>
  </si>
  <si>
    <t>DEM</t>
  </si>
  <si>
    <t>Kris Lander</t>
  </si>
  <si>
    <t>Bill Morris</t>
  </si>
  <si>
    <t>Victor Hom</t>
  </si>
  <si>
    <t>Greg Byard</t>
  </si>
  <si>
    <t>Water reaches top of Illinois River levee at Ottawa High School.</t>
  </si>
  <si>
    <t>Water reaches top of Fox River levee at Ottawa High School.</t>
  </si>
  <si>
    <t>Water reaches top of Illinois River levee at city of Ottawa waste water treatment plant.</t>
  </si>
  <si>
    <t>St Elizabeth Medical Center in Ottawa loading dock and property are threatened.</t>
  </si>
  <si>
    <t>Water reaches top of Fox River bank at YMCA.</t>
  </si>
  <si>
    <t>River rescue squad threatened.</t>
  </si>
  <si>
    <t>Green St at Shoreline Boat Club flooded.</t>
  </si>
  <si>
    <t>Water reaches top of Fox River bank at Hudson St river walk.</t>
  </si>
  <si>
    <t>Hudson St at Marquette football field is threatened.</t>
  </si>
  <si>
    <t>Water reaches top of Fox River bank at St Elizabeth Medical Center in Ottawa.</t>
  </si>
  <si>
    <t>Allen Park entrance threatened and West boat ramp is submerged.</t>
  </si>
  <si>
    <t>River Rescue emergency boat dock is submerged. Ottawa High School begins flood fighting.</t>
  </si>
  <si>
    <t>Revised 05.19.2014</t>
  </si>
  <si>
    <t>Not Available?</t>
  </si>
  <si>
    <t>-0.187 ft</t>
  </si>
  <si>
    <t>470; 472; 473.5; 475.5 (llinois River) NAVD88</t>
  </si>
  <si>
    <t>Mike DeWeese</t>
  </si>
  <si>
    <t>Mike.DeWeese@noaa.gov</t>
  </si>
  <si>
    <t>952-368-2521</t>
  </si>
  <si>
    <t>301-713-0006 x 173</t>
  </si>
  <si>
    <t>Tim McCalmant - Orion Network Solutions</t>
  </si>
  <si>
    <t>Timothy.McCalmant@noaa.gov</t>
  </si>
  <si>
    <t>702-800-0588</t>
  </si>
  <si>
    <t>byard@illinois.edu</t>
  </si>
  <si>
    <t>rmeekma@illinois.edu</t>
  </si>
  <si>
    <t xml:space="preserve"> 217.244.6627</t>
  </si>
  <si>
    <t>Greg Byard 
Ryan Meekma 
Sally McConkey</t>
  </si>
  <si>
    <t>byard@illinois.edu
rmeekma@illinois.edu
sally@illinois.edu</t>
  </si>
  <si>
    <t>(217) 244-0360</t>
  </si>
  <si>
    <t>(217) 244-0360
217.244.6627
217/333-5482</t>
  </si>
  <si>
    <t xml:space="preserve">Ryan Meekma </t>
  </si>
  <si>
    <t>james.a.stiman@usace.army.mil</t>
  </si>
  <si>
    <t>Jim Stiman</t>
  </si>
  <si>
    <t>USACE</t>
  </si>
  <si>
    <t>Rock Island District</t>
  </si>
  <si>
    <t>Micheal Sutfin (Floodplain Manager)
Dave Noble (City Engineer)</t>
  </si>
  <si>
    <t>kris.lander@noaa.gov</t>
  </si>
  <si>
    <t>816-268-3124</t>
  </si>
  <si>
    <t>815-834-1435</t>
  </si>
  <si>
    <t>william.morris@noaa.gov</t>
  </si>
  <si>
    <t>Site is subject to backwater at the confluence of the Illinois and the Fox River. The reach length will be limited due to that factor.</t>
  </si>
  <si>
    <t>Existing forecast point exists</t>
  </si>
  <si>
    <t>gage location correct</t>
  </si>
  <si>
    <t>Prior AHPS Partnership. Scoping meeting held on 02.17.2015</t>
  </si>
  <si>
    <t>completed</t>
  </si>
  <si>
    <t>default matrix</t>
  </si>
  <si>
    <t>FEMA Action Discovery Grant for Mitigation Projects covering labor; AHPS fee covered by City of Ottawa</t>
  </si>
  <si>
    <t>Additional Stages:</t>
  </si>
  <si>
    <t>NA</t>
  </si>
  <si>
    <t>NWS needs to aquire a copy of the City Hazard Mitigation Study that outlines the known flooding issues</t>
  </si>
  <si>
    <t>KSL completed</t>
  </si>
  <si>
    <t>Unsteady RAS. Pleak flows or Peak WSE used to establish profiles</t>
  </si>
  <si>
    <t>Illinois Water Survey has the terrain data in house</t>
  </si>
  <si>
    <t>proposed developed; Illinois Water Survey scoping with the city prior to developing final version</t>
  </si>
  <si>
    <t xml:space="preserve"> msutfin@cityofottawa.org
cityengineer@cityofottawa.org</t>
  </si>
  <si>
    <t xml:space="preserve">proposed developed; Illinois Water Survey scoping with the city prior to developing final version. Need to be cautous of overextending the backwater up the fox river and down the Illinois in both directions. </t>
  </si>
  <si>
    <t>No Rating Curve exists at the gage</t>
  </si>
  <si>
    <t>No Rating Curve exists at the gage. NWS will check with the USGS on the rating availabilty at Dayton on the Fox River and Illinos</t>
  </si>
  <si>
    <t>To be determined after Bill Morris confirms impacts with the City of Ottawa. Needs to capture the levee overtopping + 1 event</t>
  </si>
  <si>
    <t xml:space="preserve">Illinois Water Survey basing the model off existing and up to date data. </t>
  </si>
  <si>
    <t>Model is upto date</t>
  </si>
  <si>
    <t>None</t>
  </si>
  <si>
    <t xml:space="preserve">Will overtop the levee system with an unsteady model. </t>
  </si>
  <si>
    <t>Metadata and footprint have been provided by Illinois Water Survey</t>
  </si>
  <si>
    <t>NFHL available online</t>
  </si>
  <si>
    <t>NWS Static Graphic servese as the shp</t>
  </si>
  <si>
    <t>NLD identified</t>
  </si>
  <si>
    <t>Will be extracted from RAS by NWS</t>
  </si>
  <si>
    <t>PDT spreadsheet serves as documentation</t>
  </si>
  <si>
    <t>NO RATING CURVE EXISTS FOR THIS LOCATION</t>
  </si>
  <si>
    <t>8 Additional Stages representing different flow regimes from the Fox River (high, medium, low) or fixed to stage at fox gage</t>
  </si>
  <si>
    <t>460, 461, 462, 463, 464, 465, 466, 467, 468, 469, 470, 471, 472, 473, 474, 475, 476, 477, 478, 479, 480….Scenarios: 15/466, 18/466, 21/466, 24/466, 21/472, 24/472, 21/474, 24/474</t>
  </si>
  <si>
    <t xml:space="preserve">Bill Morris will review/coordinate with the City prior to establishing Min/Max stages. Bill coordinated and ISWS followed up to confirm final range of stages. </t>
  </si>
  <si>
    <t>Coordinated by Illinois Water Survey</t>
  </si>
  <si>
    <t xml:space="preserve"> Jim Stiman at USACE confirmed that the datum on OTWI2 is set at 0.0 ft NGVD29 and was surveyed. </t>
  </si>
  <si>
    <t>Illinois Water Survey cordinated with the City of Ottawa.</t>
  </si>
  <si>
    <t>Funded</t>
  </si>
  <si>
    <t>05.28.15</t>
  </si>
  <si>
    <t xml:space="preserve">Illinois was a converted USACE model. Fox was the effective FIRM model. </t>
  </si>
  <si>
    <t>The Fox model contains all bridges. The Illinois model is missing two bridges at the confluence, however, USACE navigation charts confirm that the low chord elevations are above the the Max WSE of 480 ft, so both should be clipped for all elevations</t>
  </si>
  <si>
    <t>No HWM data available; Rating curves fit within tolerances</t>
  </si>
  <si>
    <t>complete</t>
  </si>
  <si>
    <t>none</t>
  </si>
  <si>
    <t>complete for Fox and Illinois</t>
  </si>
  <si>
    <t>complete. Blocked obsstructions in cross-sections are a non-issue for the HS levee due to location of the gage</t>
  </si>
  <si>
    <t>models submitted for Illinois and Fox Rivers</t>
  </si>
  <si>
    <t>*</t>
  </si>
  <si>
    <t>Auto Bridge</t>
  </si>
  <si>
    <t>RR Bridge</t>
  </si>
  <si>
    <t>WWTP Levee</t>
  </si>
  <si>
    <t>High School Levee</t>
  </si>
  <si>
    <t>****ILLINOIS RIVER****</t>
  </si>
  <si>
    <t>480.2 ft</t>
  </si>
  <si>
    <t>506.1 ft</t>
  </si>
  <si>
    <t>Illinois = Normal Dept; Fox = fixed WSE at Illinois.  Fox inflows to the Illinois were based on a coincident flow analysis of QFox(Dayton)[cfs]=2.238E+03*e2.344E-05*QIL(Marseilles).</t>
  </si>
  <si>
    <t xml:space="preserve">reasonable assumptions. </t>
  </si>
  <si>
    <t>FEMA</t>
  </si>
  <si>
    <t>472.0 ft</t>
  </si>
  <si>
    <t>***FOX RIVER***</t>
  </si>
  <si>
    <t>E Norris Dr</t>
  </si>
  <si>
    <t>Fox River Aqueduct</t>
  </si>
  <si>
    <t>Main Street</t>
  </si>
  <si>
    <t>Above 480 ft</t>
  </si>
  <si>
    <t>TBD from Model + WWTP Plans</t>
  </si>
  <si>
    <t>TBD from Model + NLD</t>
  </si>
  <si>
    <t>USACE Navigation charts shows bridges are clear of 480</t>
  </si>
  <si>
    <t>ISWS Comment</t>
  </si>
  <si>
    <t>Based on DEM, area between XS 1675 and XS 2150 overtops just below 473' NAVD88</t>
  </si>
  <si>
    <t>area will be inundated by Fox River \ Illinois River Backwater up the Fox River before it ever reaches 476.</t>
  </si>
  <si>
    <t>472.0 at the Gage leads to overtopping on the SW side of levee.  DEM shows low point of 470.7 NAVD88.  No information available in NLD or MLI for this Levee.</t>
  </si>
  <si>
    <t>Ok</t>
  </si>
  <si>
    <t>DEM shows Green St going no lower than 468'.  Overtopping here will depend on Stage of both Fox and IL Rivers.  Depth Grids Show overtopping at "elev_469_0".  Il 466' fox 21 polygon shows overtopping green st.</t>
  </si>
  <si>
    <t>ok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</si>
</sst>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dd/yyyy"/>
    <numFmt numFmtId="165" formatCode="0.0"/>
    <numFmt numFmtId="166" formatCode="mm/dd/yy;@"/>
  </numFmts>
  <fonts count="69" x14ac:knownFonts="1">
    <font>
      <sz val="11"/>
      <color theme="1"/>
      <name val="Calibri"/>
      <family val="2"/>
      <scheme val="minor"/>
    </font>
    <font>
      <b/>
      <sz val="8"/>
      <color indexed="8"/>
      <name val="Arial"/>
      <family val="2"/>
    </font>
    <font>
      <sz val="10"/>
      <name val="Arial"/>
      <family val="2"/>
    </font>
    <font>
      <sz val="10"/>
      <color indexed="8"/>
      <name val="Arial"/>
      <family val="2"/>
    </font>
    <font>
      <sz val="8"/>
      <color indexed="8"/>
      <name val="Arial"/>
      <family val="2"/>
    </font>
    <font>
      <b/>
      <sz val="10"/>
      <color indexed="8"/>
      <name val="Arial"/>
      <family val="2"/>
    </font>
    <font>
      <b/>
      <sz val="11"/>
      <color indexed="8"/>
      <name val="Arial"/>
      <family val="2"/>
    </font>
    <font>
      <sz val="8"/>
      <name val="Calibri"/>
      <family val="2"/>
    </font>
    <font>
      <b/>
      <sz val="10"/>
      <name val="Arial"/>
      <family val="2"/>
    </font>
    <font>
      <b/>
      <sz val="8"/>
      <name val="Arial"/>
      <family val="2"/>
    </font>
    <font>
      <b/>
      <sz val="8"/>
      <color indexed="62"/>
      <name val="Arial"/>
      <family val="2"/>
    </font>
    <font>
      <sz val="8"/>
      <name val="Arial"/>
      <family val="2"/>
    </font>
    <font>
      <sz val="8"/>
      <color indexed="62"/>
      <name val="Arial"/>
      <family val="2"/>
    </font>
    <font>
      <b/>
      <sz val="11"/>
      <name val="Arial"/>
      <family val="2"/>
    </font>
    <font>
      <b/>
      <sz val="8"/>
      <color indexed="56"/>
      <name val="Arial"/>
      <family val="2"/>
    </font>
    <font>
      <sz val="8"/>
      <color indexed="56"/>
      <name val="Arial"/>
      <family val="2"/>
    </font>
    <font>
      <b/>
      <sz val="14"/>
      <color indexed="8"/>
      <name val="Arial"/>
      <family val="2"/>
    </font>
    <font>
      <b/>
      <sz val="14"/>
      <name val="Arial"/>
      <family val="2"/>
    </font>
    <font>
      <b/>
      <sz val="8"/>
      <color indexed="18"/>
      <name val="Arial"/>
      <family val="2"/>
    </font>
    <font>
      <sz val="11"/>
      <name val="Arial"/>
      <family val="2"/>
    </font>
    <font>
      <sz val="11"/>
      <color indexed="8"/>
      <name val="Arial"/>
      <family val="2"/>
    </font>
    <font>
      <b/>
      <sz val="18"/>
      <name val="Arial"/>
      <family val="2"/>
    </font>
    <font>
      <b/>
      <sz val="18"/>
      <color indexed="8"/>
      <name val="Arial"/>
      <family val="2"/>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0"/>
      <color theme="1"/>
      <name val="Arial"/>
      <family val="2"/>
    </font>
    <font>
      <sz val="11"/>
      <color theme="1"/>
      <name val="Arial"/>
      <family val="2"/>
    </font>
    <font>
      <b/>
      <sz val="11"/>
      <color theme="1"/>
      <name val="Arial"/>
      <family val="2"/>
    </font>
    <font>
      <b/>
      <sz val="10"/>
      <color theme="1"/>
      <name val="Arial"/>
      <family val="2"/>
    </font>
    <font>
      <sz val="8"/>
      <color theme="1"/>
      <name val="Arial"/>
      <family val="2"/>
    </font>
    <font>
      <u/>
      <sz val="8"/>
      <color theme="10"/>
      <name val="Arial"/>
      <family val="2"/>
    </font>
    <font>
      <b/>
      <sz val="18"/>
      <color theme="1"/>
      <name val="Arial"/>
      <family val="2"/>
    </font>
    <font>
      <sz val="10"/>
      <color rgb="FF9C0006"/>
      <name val="Arial"/>
      <family val="2"/>
    </font>
    <font>
      <sz val="10"/>
      <color rgb="FF9C6500"/>
      <name val="Arial"/>
      <family val="2"/>
    </font>
    <font>
      <sz val="10"/>
      <color rgb="FF006100"/>
      <name val="Arial"/>
      <family val="2"/>
    </font>
    <font>
      <sz val="18"/>
      <color theme="1"/>
      <name val="Arial"/>
      <family val="2"/>
    </font>
    <font>
      <u/>
      <sz val="11"/>
      <color theme="10"/>
      <name val="Arial"/>
      <family val="2"/>
    </font>
    <font>
      <b/>
      <i/>
      <sz val="11"/>
      <color theme="1"/>
      <name val="Arial"/>
      <family val="2"/>
    </font>
    <font>
      <i/>
      <sz val="11"/>
      <color theme="1"/>
      <name val="Arial"/>
      <family val="2"/>
    </font>
    <font>
      <sz val="8"/>
      <color theme="3"/>
      <name val="Arial"/>
      <family val="2"/>
    </font>
    <font>
      <b/>
      <sz val="8"/>
      <color theme="3"/>
      <name val="Arial"/>
      <family val="2"/>
    </font>
    <font>
      <sz val="10"/>
      <color theme="1"/>
      <name val="Calibri"/>
      <family val="2"/>
      <scheme val="minor"/>
    </font>
    <font>
      <b/>
      <sz val="12"/>
      <name val="Arial"/>
      <family val="2"/>
    </font>
    <font>
      <sz val="8"/>
      <color rgb="FFFF0000"/>
      <name val="Arial"/>
      <family val="2"/>
    </font>
    <font>
      <b/>
      <sz val="11"/>
      <color rgb="FFFF0000"/>
      <name val="Arial"/>
      <family val="2"/>
    </font>
    <font>
      <sz val="11"/>
      <color rgb="FFFF0000"/>
      <name val="Arial"/>
      <family val="2"/>
    </font>
    <font>
      <b/>
      <u/>
      <sz val="11"/>
      <color theme="1"/>
      <name val="Arial"/>
      <family val="2"/>
    </font>
    <font>
      <sz val="11"/>
      <name val="Calibri"/>
      <family val="2"/>
      <scheme val="minor"/>
    </font>
    <font>
      <sz val="14"/>
      <name val="Arial"/>
      <family val="2"/>
    </font>
    <font>
      <i/>
      <sz val="11"/>
      <color theme="1"/>
      <name val="Calibri"/>
      <family val="2"/>
      <scheme val="minor"/>
    </font>
    <font>
      <b/>
      <sz val="11"/>
      <color theme="1"/>
      <name val="Calibri"/>
      <family val="2"/>
      <scheme val="minor"/>
    </font>
    <font>
      <u/>
      <sz val="11"/>
      <name val="Calibri"/>
      <family val="2"/>
    </font>
    <font>
      <sz val="8"/>
      <color rgb="FF000020"/>
      <name val="Arial"/>
      <family val="2"/>
    </font>
    <font>
      <sz val="8"/>
      <color rgb="FF000000"/>
      <name val="Arial"/>
      <family val="2"/>
    </font>
    <font>
      <b/>
      <sz val="12"/>
      <color theme="1"/>
      <name val="Arial"/>
      <family val="2"/>
    </font>
    <font>
      <sz val="11"/>
      <color rgb="FF000000"/>
      <name val="Arial"/>
      <family val="2"/>
    </font>
    <font>
      <b/>
      <sz val="11"/>
      <color rgb="FF000000"/>
      <name val="Calibri"/>
      <family val="2"/>
      <scheme val="minor"/>
    </font>
    <font>
      <b/>
      <sz val="9"/>
      <color theme="1"/>
      <name val="Arial"/>
      <family val="2"/>
    </font>
    <font>
      <u/>
      <sz val="8"/>
      <color indexed="8"/>
      <name val="Arial"/>
      <family val="2"/>
    </font>
    <font>
      <u/>
      <sz val="8"/>
      <name val="Arial"/>
      <family val="2"/>
    </font>
    <font>
      <b/>
      <sz val="8"/>
      <color theme="1"/>
      <name val="Arial Unicode MS"/>
      <family val="2"/>
    </font>
    <font>
      <b/>
      <sz val="8"/>
      <color theme="1"/>
      <name val="Calibri"/>
      <family val="2"/>
      <scheme val="minor"/>
    </font>
    <font>
      <vertAlign val="superscript"/>
      <sz val="11"/>
      <color theme="1"/>
      <name val="Calibri"/>
      <family val="2"/>
      <scheme val="minor"/>
    </font>
    <font>
      <b/>
      <sz val="8"/>
      <color theme="4"/>
      <name val="Arial"/>
      <family val="2"/>
    </font>
    <font>
      <sz val="9"/>
      <color rgb="FF000000"/>
      <name val="Arial"/>
      <family val="2"/>
    </font>
    <font>
      <sz val="9"/>
      <color indexed="81"/>
      <name val="Tahoma"/>
      <family val="2"/>
    </font>
    <font>
      <b/>
      <sz val="9"/>
      <color indexed="81"/>
      <name val="Tahoma"/>
      <family val="2"/>
    </font>
  </fonts>
  <fills count="12">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medium">
        <color indexed="64"/>
      </top>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double">
        <color indexed="64"/>
      </bottom>
      <diagonal/>
    </border>
    <border>
      <left style="medium">
        <color indexed="64"/>
      </left>
      <right/>
      <top style="medium">
        <color indexed="64"/>
      </top>
      <bottom style="thin">
        <color indexed="64"/>
      </bottom>
      <diagonal/>
    </border>
  </borders>
  <cellStyleXfs count="6">
    <xf numFmtId="0" fontId="0" fillId="0" borderId="0"/>
    <xf numFmtId="0" fontId="23" fillId="2" borderId="0" applyNumberFormat="0" applyBorder="0" applyAlignment="0" applyProtection="0"/>
    <xf numFmtId="0" fontId="24" fillId="3" borderId="0" applyNumberFormat="0" applyBorder="0" applyAlignment="0" applyProtection="0"/>
    <xf numFmtId="0" fontId="25" fillId="0" borderId="0" applyNumberFormat="0" applyFill="0" applyBorder="0" applyAlignment="0" applyProtection="0">
      <alignment vertical="top"/>
      <protection locked="0"/>
    </xf>
    <xf numFmtId="0" fontId="26" fillId="4" borderId="0" applyNumberFormat="0" applyBorder="0" applyAlignment="0" applyProtection="0"/>
    <xf numFmtId="0" fontId="27" fillId="0" borderId="0"/>
  </cellStyleXfs>
  <cellXfs count="604">
    <xf numFmtId="0" fontId="0" fillId="0" borderId="0" xfId="0"/>
    <xf numFmtId="0" fontId="3" fillId="0" borderId="0" xfId="5" applyFont="1" applyAlignment="1">
      <alignment horizontal="left" vertical="center" wrapText="1"/>
    </xf>
    <xf numFmtId="0" fontId="5" fillId="0" borderId="9" xfId="5" applyFont="1" applyBorder="1" applyAlignment="1">
      <alignment horizontal="center" vertical="top" wrapText="1"/>
    </xf>
    <xf numFmtId="0" fontId="4" fillId="0" borderId="0" xfId="5" applyFont="1" applyBorder="1" applyAlignment="1">
      <alignment horizontal="left" vertical="top" wrapText="1"/>
    </xf>
    <xf numFmtId="0" fontId="4" fillId="0" borderId="1" xfId="5" applyFont="1" applyBorder="1" applyAlignment="1">
      <alignment horizontal="left" vertical="top" wrapText="1"/>
    </xf>
    <xf numFmtId="0" fontId="3" fillId="0" borderId="0" xfId="5" applyFont="1" applyBorder="1" applyAlignment="1">
      <alignment horizontal="left" vertical="center" wrapText="1"/>
    </xf>
    <xf numFmtId="0" fontId="5" fillId="0" borderId="7" xfId="5" applyFont="1" applyBorder="1" applyAlignment="1">
      <alignment horizontal="center" vertical="center" wrapText="1"/>
    </xf>
    <xf numFmtId="0" fontId="3" fillId="0" borderId="0" xfId="5" applyFont="1" applyBorder="1" applyAlignment="1">
      <alignment horizontal="center" vertical="center" wrapText="1"/>
    </xf>
    <xf numFmtId="0" fontId="3" fillId="0" borderId="0" xfId="5" applyFont="1" applyAlignment="1">
      <alignment horizontal="center" vertical="center" wrapText="1"/>
    </xf>
    <xf numFmtId="0" fontId="1" fillId="0" borderId="0" xfId="5" applyFont="1" applyBorder="1" applyAlignment="1">
      <alignment vertical="center" wrapText="1"/>
    </xf>
    <xf numFmtId="0" fontId="1" fillId="0" borderId="1" xfId="5" applyFont="1" applyBorder="1" applyAlignment="1">
      <alignment vertical="center" textRotation="49" wrapText="1"/>
    </xf>
    <xf numFmtId="0" fontId="1" fillId="0" borderId="15" xfId="5" applyFont="1" applyBorder="1" applyAlignment="1">
      <alignment vertical="center" textRotation="49" wrapText="1"/>
    </xf>
    <xf numFmtId="0" fontId="28" fillId="0" borderId="0" xfId="0" applyFont="1" applyAlignment="1">
      <alignment horizontal="center" vertical="center"/>
    </xf>
    <xf numFmtId="0" fontId="28" fillId="0" borderId="0" xfId="0" applyFont="1"/>
    <xf numFmtId="0" fontId="19" fillId="0" borderId="0" xfId="0" applyFont="1"/>
    <xf numFmtId="0" fontId="28" fillId="0" borderId="0" xfId="0" applyFont="1" applyAlignment="1">
      <alignment horizontal="center"/>
    </xf>
    <xf numFmtId="0" fontId="28" fillId="5" borderId="0" xfId="0" applyFont="1" applyFill="1"/>
    <xf numFmtId="0" fontId="28" fillId="0" borderId="0" xfId="0" applyFont="1" applyBorder="1"/>
    <xf numFmtId="0" fontId="28" fillId="0" borderId="0" xfId="0" applyFont="1" applyBorder="1" applyAlignment="1">
      <alignment horizontal="center"/>
    </xf>
    <xf numFmtId="0" fontId="29" fillId="5" borderId="16" xfId="0" applyFont="1" applyFill="1" applyBorder="1" applyAlignment="1">
      <alignment horizontal="center"/>
    </xf>
    <xf numFmtId="0" fontId="28" fillId="5" borderId="0" xfId="0" applyFont="1" applyFill="1" applyBorder="1" applyAlignment="1">
      <alignment horizontal="center"/>
    </xf>
    <xf numFmtId="0" fontId="28" fillId="6" borderId="18" xfId="0" applyFont="1" applyFill="1" applyBorder="1" applyAlignment="1">
      <alignment horizontal="center" vertical="center"/>
    </xf>
    <xf numFmtId="0" fontId="28" fillId="0" borderId="10" xfId="0" applyFont="1" applyBorder="1" applyAlignment="1">
      <alignment horizontal="center" vertical="center"/>
    </xf>
    <xf numFmtId="0" fontId="28" fillId="5" borderId="19" xfId="0" applyFont="1" applyFill="1" applyBorder="1" applyAlignment="1">
      <alignment horizontal="center" vertical="center"/>
    </xf>
    <xf numFmtId="0" fontId="28" fillId="0" borderId="20"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28" fillId="0" borderId="25"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8" fillId="0" borderId="7"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8" fillId="0" borderId="11" xfId="0" applyFont="1" applyBorder="1" applyAlignment="1">
      <alignment horizontal="center" vertical="center"/>
    </xf>
    <xf numFmtId="0" fontId="28" fillId="0" borderId="0" xfId="0" applyFont="1" applyFill="1" applyBorder="1" applyAlignment="1">
      <alignment horizontal="center"/>
    </xf>
    <xf numFmtId="0" fontId="28" fillId="0" borderId="0" xfId="0" applyFont="1" applyFill="1" applyBorder="1"/>
    <xf numFmtId="0" fontId="28" fillId="0" borderId="31"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32" xfId="0" applyFont="1" applyBorder="1" applyAlignment="1">
      <alignment horizontal="center" vertical="center"/>
    </xf>
    <xf numFmtId="0" fontId="28" fillId="7" borderId="18"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19" xfId="0" applyFont="1" applyFill="1" applyBorder="1" applyAlignment="1">
      <alignment horizontal="center" vertical="center"/>
    </xf>
    <xf numFmtId="0" fontId="28" fillId="7" borderId="20" xfId="0" applyFont="1" applyFill="1" applyBorder="1" applyAlignment="1">
      <alignment horizontal="center" vertical="center"/>
    </xf>
    <xf numFmtId="0" fontId="28" fillId="7" borderId="0" xfId="0" applyFont="1" applyFill="1"/>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center" vertical="center"/>
    </xf>
    <xf numFmtId="0" fontId="28" fillId="0" borderId="0" xfId="0" applyFont="1" applyFill="1"/>
    <xf numFmtId="0" fontId="19" fillId="0" borderId="0" xfId="0" applyFont="1" applyBorder="1"/>
    <xf numFmtId="0" fontId="8" fillId="5" borderId="0" xfId="5" applyFont="1" applyFill="1" applyBorder="1" applyAlignment="1">
      <alignment horizontal="right"/>
    </xf>
    <xf numFmtId="0" fontId="8" fillId="5" borderId="36" xfId="5" applyFont="1" applyFill="1" applyBorder="1" applyAlignment="1">
      <alignment horizontal="right"/>
    </xf>
    <xf numFmtId="0" fontId="8" fillId="5" borderId="16" xfId="5" applyFont="1" applyFill="1" applyBorder="1" applyAlignment="1">
      <alignment horizontal="right"/>
    </xf>
    <xf numFmtId="0" fontId="30" fillId="5" borderId="16" xfId="0" applyFont="1" applyFill="1" applyBorder="1" applyAlignment="1">
      <alignment horizontal="right"/>
    </xf>
    <xf numFmtId="0" fontId="2" fillId="5" borderId="0" xfId="0" applyFont="1" applyFill="1" applyBorder="1"/>
    <xf numFmtId="0" fontId="17" fillId="5" borderId="0" xfId="5" applyFont="1" applyFill="1" applyBorder="1" applyAlignment="1">
      <alignment horizontal="center"/>
    </xf>
    <xf numFmtId="0" fontId="28" fillId="5" borderId="0" xfId="0" applyFont="1" applyFill="1" applyAlignment="1">
      <alignment horizontal="center" vertical="center"/>
    </xf>
    <xf numFmtId="0" fontId="28" fillId="5" borderId="0" xfId="0" applyFont="1" applyFill="1" applyAlignment="1">
      <alignment horizontal="center"/>
    </xf>
    <xf numFmtId="0" fontId="27" fillId="5" borderId="0" xfId="0" applyFont="1" applyFill="1" applyBorder="1"/>
    <xf numFmtId="0" fontId="30" fillId="5" borderId="0" xfId="0" applyFont="1" applyFill="1" applyBorder="1" applyAlignment="1">
      <alignment horizontal="right"/>
    </xf>
    <xf numFmtId="0" fontId="3" fillId="5" borderId="0" xfId="5" applyFont="1" applyFill="1" applyBorder="1" applyAlignment="1">
      <alignment horizontal="left"/>
    </xf>
    <xf numFmtId="0" fontId="28" fillId="5" borderId="0" xfId="0" applyFont="1" applyFill="1" applyBorder="1"/>
    <xf numFmtId="0" fontId="27" fillId="5" borderId="39" xfId="0" applyFont="1" applyFill="1" applyBorder="1"/>
    <xf numFmtId="0" fontId="27" fillId="5" borderId="41" xfId="0" applyFont="1" applyFill="1" applyBorder="1"/>
    <xf numFmtId="0" fontId="30" fillId="5" borderId="16" xfId="0" applyFont="1" applyFill="1" applyBorder="1" applyAlignment="1">
      <alignment horizontal="right" vertical="center"/>
    </xf>
    <xf numFmtId="0" fontId="30" fillId="5" borderId="42" xfId="0" applyFont="1" applyFill="1" applyBorder="1" applyAlignment="1">
      <alignment horizontal="left" vertical="center"/>
    </xf>
    <xf numFmtId="0" fontId="19" fillId="5" borderId="0" xfId="0" applyFont="1" applyFill="1"/>
    <xf numFmtId="0" fontId="27" fillId="5" borderId="0" xfId="5" applyFont="1" applyFill="1" applyAlignment="1">
      <alignment horizontal="center" vertical="center"/>
    </xf>
    <xf numFmtId="0" fontId="27" fillId="5" borderId="0" xfId="5" applyFont="1" applyFill="1"/>
    <xf numFmtId="0" fontId="2" fillId="5" borderId="0" xfId="5" applyFont="1" applyFill="1"/>
    <xf numFmtId="0" fontId="4" fillId="5" borderId="0" xfId="5" applyFont="1" applyFill="1" applyBorder="1" applyAlignment="1">
      <alignment horizontal="center" vertical="center"/>
    </xf>
    <xf numFmtId="0" fontId="3" fillId="5" borderId="0" xfId="5" applyFont="1" applyFill="1" applyAlignment="1">
      <alignment horizontal="center" vertical="center" wrapText="1"/>
    </xf>
    <xf numFmtId="0" fontId="3" fillId="5" borderId="0" xfId="5" applyFont="1" applyFill="1" applyAlignment="1">
      <alignment horizontal="left" vertical="center" wrapText="1"/>
    </xf>
    <xf numFmtId="0" fontId="28" fillId="0" borderId="17" xfId="0" applyFont="1" applyBorder="1" applyAlignment="1">
      <alignment horizontal="center" vertical="center"/>
    </xf>
    <xf numFmtId="0" fontId="28" fillId="0" borderId="46" xfId="0" applyFont="1" applyBorder="1" applyAlignment="1">
      <alignment horizontal="center" vertical="center"/>
    </xf>
    <xf numFmtId="0" fontId="5" fillId="0" borderId="7" xfId="5" applyFont="1" applyFill="1" applyBorder="1" applyAlignment="1">
      <alignment horizontal="center" vertical="center" wrapText="1"/>
    </xf>
    <xf numFmtId="0" fontId="5" fillId="0" borderId="9" xfId="5" applyFont="1" applyFill="1" applyBorder="1" applyAlignment="1">
      <alignment horizontal="center" vertical="top" wrapText="1"/>
    </xf>
    <xf numFmtId="0" fontId="28" fillId="5" borderId="41" xfId="0" applyFont="1" applyFill="1" applyBorder="1"/>
    <xf numFmtId="0" fontId="29" fillId="5" borderId="0" xfId="0" applyFont="1" applyFill="1" applyBorder="1"/>
    <xf numFmtId="0" fontId="28" fillId="0" borderId="48" xfId="0" applyFont="1" applyFill="1" applyBorder="1" applyAlignment="1">
      <alignment horizontal="center" vertical="center"/>
    </xf>
    <xf numFmtId="0" fontId="28" fillId="0" borderId="30" xfId="0" applyFont="1" applyFill="1" applyBorder="1" applyAlignment="1">
      <alignment horizontal="center" vertical="center"/>
    </xf>
    <xf numFmtId="0" fontId="19" fillId="5" borderId="41" xfId="0" applyFont="1" applyFill="1" applyBorder="1"/>
    <xf numFmtId="0" fontId="27" fillId="5" borderId="0" xfId="0" applyFont="1" applyFill="1" applyBorder="1" applyAlignment="1">
      <alignment horizontal="center"/>
    </xf>
    <xf numFmtId="0" fontId="29" fillId="5" borderId="0" xfId="0" applyFont="1" applyFill="1" applyBorder="1" applyAlignment="1">
      <alignment horizontal="center"/>
    </xf>
    <xf numFmtId="0" fontId="4" fillId="5" borderId="10" xfId="5" applyFont="1" applyFill="1" applyBorder="1" applyAlignment="1">
      <alignment horizontal="center" vertical="center"/>
    </xf>
    <xf numFmtId="0" fontId="32" fillId="5" borderId="1" xfId="3" applyFont="1" applyFill="1" applyBorder="1" applyAlignment="1" applyProtection="1">
      <alignment horizontal="center" vertical="center" wrapText="1"/>
    </xf>
    <xf numFmtId="0" fontId="32" fillId="5" borderId="1" xfId="3" applyFont="1" applyFill="1" applyBorder="1" applyAlignment="1" applyProtection="1">
      <alignment horizontal="center" vertical="center"/>
    </xf>
    <xf numFmtId="0" fontId="31" fillId="5" borderId="1" xfId="0" applyFont="1" applyFill="1" applyBorder="1" applyAlignment="1">
      <alignment horizontal="center" vertical="center"/>
    </xf>
    <xf numFmtId="0" fontId="4" fillId="5" borderId="5" xfId="5" applyFont="1" applyFill="1" applyBorder="1" applyAlignment="1">
      <alignment horizontal="center" vertical="center"/>
    </xf>
    <xf numFmtId="0" fontId="33" fillId="8" borderId="50" xfId="0" applyFont="1" applyFill="1" applyBorder="1"/>
    <xf numFmtId="0" fontId="28" fillId="8" borderId="50" xfId="0" applyFont="1" applyFill="1" applyBorder="1" applyAlignment="1">
      <alignment horizontal="center"/>
    </xf>
    <xf numFmtId="0" fontId="28" fillId="8" borderId="50" xfId="0" applyFont="1" applyFill="1" applyBorder="1"/>
    <xf numFmtId="0" fontId="3" fillId="8" borderId="51" xfId="5" applyFont="1" applyFill="1" applyBorder="1" applyAlignment="1">
      <alignment horizontal="center" vertical="center"/>
    </xf>
    <xf numFmtId="0" fontId="3" fillId="8" borderId="41" xfId="5" applyFont="1" applyFill="1" applyBorder="1" applyAlignment="1">
      <alignment horizontal="right"/>
    </xf>
    <xf numFmtId="0" fontId="3" fillId="8" borderId="41" xfId="5" applyFont="1" applyFill="1" applyBorder="1" applyAlignment="1">
      <alignment horizontal="left"/>
    </xf>
    <xf numFmtId="0" fontId="3" fillId="8" borderId="41" xfId="5" applyFont="1" applyFill="1" applyBorder="1" applyAlignment="1">
      <alignment horizontal="center" vertical="center"/>
    </xf>
    <xf numFmtId="0" fontId="3" fillId="8" borderId="47" xfId="5" applyFont="1" applyFill="1" applyBorder="1" applyAlignment="1">
      <alignment horizontal="left"/>
    </xf>
    <xf numFmtId="0" fontId="29" fillId="8" borderId="16" xfId="0" applyFont="1" applyFill="1" applyBorder="1" applyAlignment="1">
      <alignment horizontal="center"/>
    </xf>
    <xf numFmtId="0" fontId="5" fillId="8" borderId="36" xfId="5" applyFont="1" applyFill="1" applyBorder="1" applyAlignment="1">
      <alignment horizontal="center" vertical="center"/>
    </xf>
    <xf numFmtId="0" fontId="8" fillId="8" borderId="36" xfId="5" applyFont="1" applyFill="1" applyBorder="1" applyAlignment="1">
      <alignment horizontal="center" vertical="center"/>
    </xf>
    <xf numFmtId="0" fontId="30" fillId="8" borderId="16" xfId="0" applyFont="1" applyFill="1" applyBorder="1" applyAlignment="1">
      <alignment horizontal="center"/>
    </xf>
    <xf numFmtId="0" fontId="5" fillId="8" borderId="13" xfId="5" applyFont="1" applyFill="1" applyBorder="1" applyAlignment="1">
      <alignment horizontal="right" vertical="center"/>
    </xf>
    <xf numFmtId="0" fontId="5" fillId="8" borderId="36" xfId="5" applyFont="1" applyFill="1" applyBorder="1" applyAlignment="1">
      <alignment horizontal="right" vertical="center"/>
    </xf>
    <xf numFmtId="0" fontId="6" fillId="8" borderId="52" xfId="5" applyNumberFormat="1" applyFont="1" applyFill="1" applyBorder="1" applyAlignment="1">
      <alignment horizontal="center" vertical="center" wrapText="1"/>
    </xf>
    <xf numFmtId="0" fontId="6" fillId="8" borderId="53" xfId="5" applyFont="1" applyFill="1" applyBorder="1" applyAlignment="1">
      <alignment horizontal="center" vertical="center"/>
    </xf>
    <xf numFmtId="0" fontId="13" fillId="8" borderId="53" xfId="5" applyFont="1" applyFill="1" applyBorder="1" applyAlignment="1">
      <alignment horizontal="center" vertical="center" wrapText="1"/>
    </xf>
    <xf numFmtId="0" fontId="29" fillId="8" borderId="54" xfId="0" applyNumberFormat="1" applyFont="1" applyFill="1" applyBorder="1" applyAlignment="1">
      <alignment horizontal="center" vertical="center" wrapText="1"/>
    </xf>
    <xf numFmtId="0" fontId="29" fillId="8" borderId="55" xfId="0" applyFont="1" applyFill="1" applyBorder="1" applyAlignment="1">
      <alignment horizontal="center"/>
    </xf>
    <xf numFmtId="0" fontId="6" fillId="8" borderId="48" xfId="5" applyNumberFormat="1" applyFont="1" applyFill="1" applyBorder="1" applyAlignment="1">
      <alignment horizontal="center" vertical="center" wrapText="1"/>
    </xf>
    <xf numFmtId="0" fontId="6" fillId="8" borderId="56" xfId="5" applyFont="1" applyFill="1" applyBorder="1" applyAlignment="1">
      <alignment horizontal="center" vertical="center"/>
    </xf>
    <xf numFmtId="0" fontId="13" fillId="8" borderId="56" xfId="5"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29" fillId="8" borderId="37" xfId="0" applyFont="1" applyFill="1" applyBorder="1" applyAlignment="1">
      <alignment horizontal="center"/>
    </xf>
    <xf numFmtId="0" fontId="28" fillId="8" borderId="58" xfId="0" applyFont="1" applyFill="1" applyBorder="1" applyAlignment="1">
      <alignment horizontal="center"/>
    </xf>
    <xf numFmtId="0" fontId="28" fillId="8" borderId="58" xfId="0" applyFont="1" applyFill="1" applyBorder="1"/>
    <xf numFmtId="0" fontId="28" fillId="8" borderId="45" xfId="0" applyFont="1" applyFill="1" applyBorder="1" applyAlignment="1">
      <alignment horizontal="center"/>
    </xf>
    <xf numFmtId="0" fontId="5" fillId="8" borderId="12" xfId="5" applyFont="1" applyFill="1" applyBorder="1" applyAlignment="1">
      <alignment horizontal="center" vertical="center" wrapText="1"/>
    </xf>
    <xf numFmtId="0" fontId="5" fillId="8" borderId="9" xfId="5" applyFont="1" applyFill="1" applyBorder="1" applyAlignment="1">
      <alignment horizontal="center" vertical="top" wrapText="1"/>
    </xf>
    <xf numFmtId="0" fontId="28" fillId="8" borderId="36" xfId="0" applyFont="1" applyFill="1" applyBorder="1" applyAlignment="1">
      <alignment horizontal="left" vertical="center" wrapText="1"/>
    </xf>
    <xf numFmtId="0" fontId="28" fillId="8" borderId="36" xfId="0" applyFont="1" applyFill="1" applyBorder="1" applyAlignment="1">
      <alignment horizontal="left" vertical="center"/>
    </xf>
    <xf numFmtId="0" fontId="28" fillId="8" borderId="36" xfId="0" applyFont="1" applyFill="1" applyBorder="1" applyAlignment="1">
      <alignment horizontal="center"/>
    </xf>
    <xf numFmtId="0" fontId="28" fillId="8" borderId="36" xfId="0" applyFont="1" applyFill="1" applyBorder="1"/>
    <xf numFmtId="0" fontId="28" fillId="8" borderId="14" xfId="0" applyFont="1" applyFill="1" applyBorder="1" applyAlignment="1">
      <alignment horizontal="center"/>
    </xf>
    <xf numFmtId="0" fontId="28" fillId="8" borderId="36" xfId="0" applyFont="1" applyFill="1" applyBorder="1" applyAlignment="1">
      <alignment horizontal="center" vertical="center" wrapText="1"/>
    </xf>
    <xf numFmtId="0" fontId="28" fillId="8" borderId="36" xfId="0" applyFont="1" applyFill="1" applyBorder="1" applyAlignment="1">
      <alignment horizontal="center" vertical="center"/>
    </xf>
    <xf numFmtId="0" fontId="28" fillId="8" borderId="36" xfId="0" applyFont="1" applyFill="1" applyBorder="1" applyAlignment="1">
      <alignment vertical="center"/>
    </xf>
    <xf numFmtId="0" fontId="28" fillId="8" borderId="14" xfId="0" applyFont="1" applyFill="1" applyBorder="1" applyAlignment="1">
      <alignment horizontal="center" vertical="center"/>
    </xf>
    <xf numFmtId="0" fontId="5" fillId="8" borderId="9" xfId="5" applyFont="1" applyFill="1" applyBorder="1" applyAlignment="1">
      <alignment horizontal="center" vertical="center" wrapText="1"/>
    </xf>
    <xf numFmtId="164" fontId="20" fillId="8" borderId="36" xfId="5" applyNumberFormat="1" applyFont="1" applyFill="1" applyBorder="1" applyAlignment="1">
      <alignment horizontal="center" vertical="center" wrapText="1"/>
    </xf>
    <xf numFmtId="0" fontId="28" fillId="8" borderId="59" xfId="0" applyFont="1" applyFill="1" applyBorder="1" applyAlignment="1">
      <alignment horizontal="left"/>
    </xf>
    <xf numFmtId="0" fontId="28" fillId="8" borderId="59" xfId="0" applyFont="1" applyFill="1" applyBorder="1"/>
    <xf numFmtId="0" fontId="28" fillId="8" borderId="9" xfId="0" applyFont="1" applyFill="1" applyBorder="1"/>
    <xf numFmtId="0" fontId="27" fillId="5" borderId="0" xfId="0" applyFont="1" applyFill="1" applyBorder="1" applyAlignment="1">
      <alignment horizontal="left"/>
    </xf>
    <xf numFmtId="0" fontId="27" fillId="5" borderId="17" xfId="0" applyFont="1" applyFill="1" applyBorder="1"/>
    <xf numFmtId="0" fontId="27" fillId="5" borderId="60" xfId="0" applyFont="1" applyFill="1" applyBorder="1" applyAlignment="1">
      <alignment horizontal="left"/>
    </xf>
    <xf numFmtId="0" fontId="27" fillId="5" borderId="58" xfId="0" applyFont="1" applyFill="1" applyBorder="1" applyAlignment="1">
      <alignment horizontal="left"/>
    </xf>
    <xf numFmtId="0" fontId="27" fillId="5" borderId="58" xfId="0" applyFont="1" applyFill="1" applyBorder="1" applyAlignment="1">
      <alignment horizontal="center"/>
    </xf>
    <xf numFmtId="0" fontId="27" fillId="5" borderId="58" xfId="0" applyFont="1" applyFill="1" applyBorder="1"/>
    <xf numFmtId="0" fontId="27" fillId="5" borderId="21" xfId="0" applyFont="1" applyFill="1" applyBorder="1"/>
    <xf numFmtId="0" fontId="27" fillId="5" borderId="39" xfId="0" applyFont="1" applyFill="1" applyBorder="1" applyAlignment="1">
      <alignment horizontal="left"/>
    </xf>
    <xf numFmtId="0" fontId="27" fillId="5" borderId="27" xfId="0" applyFont="1" applyFill="1" applyBorder="1"/>
    <xf numFmtId="0" fontId="27" fillId="5" borderId="16" xfId="0" applyFont="1" applyFill="1" applyBorder="1" applyAlignment="1">
      <alignment horizontal="left"/>
    </xf>
    <xf numFmtId="0" fontId="27" fillId="5" borderId="60" xfId="0" applyFont="1" applyFill="1" applyBorder="1" applyAlignment="1">
      <alignment horizontal="center"/>
    </xf>
    <xf numFmtId="0" fontId="27" fillId="5" borderId="36" xfId="0" applyFont="1" applyFill="1" applyBorder="1" applyAlignment="1">
      <alignment horizontal="center" vertical="center"/>
    </xf>
    <xf numFmtId="0" fontId="29" fillId="8" borderId="44" xfId="0" applyFont="1" applyFill="1" applyBorder="1" applyAlignment="1">
      <alignment horizontal="left"/>
    </xf>
    <xf numFmtId="0" fontId="28" fillId="8" borderId="41" xfId="0" applyFont="1" applyFill="1" applyBorder="1" applyAlignment="1">
      <alignment horizontal="left"/>
    </xf>
    <xf numFmtId="0" fontId="34" fillId="2" borderId="61" xfId="1" applyFont="1" applyBorder="1" applyAlignment="1">
      <alignment horizontal="left"/>
    </xf>
    <xf numFmtId="0" fontId="34" fillId="2" borderId="38" xfId="1" applyFont="1" applyBorder="1" applyAlignment="1">
      <alignment horizontal="left"/>
    </xf>
    <xf numFmtId="0" fontId="35" fillId="4" borderId="61" xfId="4" applyFont="1" applyBorder="1" applyAlignment="1">
      <alignment horizontal="left"/>
    </xf>
    <xf numFmtId="0" fontId="35" fillId="4" borderId="38" xfId="4" applyFont="1" applyBorder="1" applyAlignment="1">
      <alignment horizontal="left"/>
    </xf>
    <xf numFmtId="0" fontId="27" fillId="6" borderId="62" xfId="0" applyFont="1" applyFill="1" applyBorder="1" applyAlignment="1">
      <alignment horizontal="left" vertical="center"/>
    </xf>
    <xf numFmtId="0" fontId="27" fillId="6" borderId="38" xfId="0" applyFont="1" applyFill="1" applyBorder="1" applyAlignment="1">
      <alignment horizontal="left" vertical="center"/>
    </xf>
    <xf numFmtId="0" fontId="36" fillId="3" borderId="61" xfId="2" applyFont="1" applyBorder="1" applyAlignment="1">
      <alignment horizontal="left"/>
    </xf>
    <xf numFmtId="0" fontId="36" fillId="3" borderId="38" xfId="2" applyFont="1" applyBorder="1" applyAlignment="1">
      <alignment horizontal="left"/>
    </xf>
    <xf numFmtId="0" fontId="1" fillId="5" borderId="11" xfId="5" applyFont="1" applyFill="1" applyBorder="1" applyAlignment="1">
      <alignment horizontal="right" vertical="top"/>
    </xf>
    <xf numFmtId="0" fontId="32" fillId="5" borderId="10" xfId="3" applyFont="1" applyFill="1" applyBorder="1" applyAlignment="1" applyProtection="1">
      <alignment horizontal="center" vertical="center"/>
    </xf>
    <xf numFmtId="0" fontId="4" fillId="5" borderId="1" xfId="5" applyFont="1" applyFill="1" applyBorder="1" applyAlignment="1">
      <alignment horizontal="center" vertical="center"/>
    </xf>
    <xf numFmtId="0" fontId="32" fillId="5" borderId="5" xfId="3" applyFont="1" applyFill="1" applyBorder="1" applyAlignment="1" applyProtection="1">
      <alignment horizontal="center" vertical="center"/>
    </xf>
    <xf numFmtId="0" fontId="4" fillId="5" borderId="10" xfId="5" applyFont="1" applyFill="1" applyBorder="1" applyAlignment="1">
      <alignment horizontal="left" vertical="top" wrapText="1"/>
    </xf>
    <xf numFmtId="0" fontId="4" fillId="5" borderId="1" xfId="5" applyFont="1" applyFill="1" applyBorder="1" applyAlignment="1">
      <alignment horizontal="left" vertical="top" wrapText="1"/>
    </xf>
    <xf numFmtId="0" fontId="4" fillId="5" borderId="5" xfId="5" applyFont="1" applyFill="1" applyBorder="1" applyAlignment="1">
      <alignment horizontal="left" vertical="top" wrapText="1"/>
    </xf>
    <xf numFmtId="0" fontId="4" fillId="5" borderId="33" xfId="5" applyFont="1" applyFill="1" applyBorder="1" applyAlignment="1">
      <alignment horizontal="center" vertical="center"/>
    </xf>
    <xf numFmtId="0" fontId="31" fillId="5" borderId="5" xfId="5" applyFont="1" applyFill="1" applyBorder="1" applyAlignment="1">
      <alignment horizontal="center" vertical="center"/>
    </xf>
    <xf numFmtId="0" fontId="2" fillId="8" borderId="41" xfId="5" applyFont="1" applyFill="1" applyBorder="1" applyAlignment="1">
      <alignment horizontal="left" vertical="center" wrapText="1"/>
    </xf>
    <xf numFmtId="0" fontId="30" fillId="8" borderId="14" xfId="0" applyFont="1" applyFill="1" applyBorder="1" applyAlignment="1">
      <alignment horizontal="left" vertical="center" wrapText="1"/>
    </xf>
    <xf numFmtId="0" fontId="29" fillId="5" borderId="0" xfId="0" applyFont="1" applyFill="1" applyBorder="1" applyAlignment="1">
      <alignment horizontal="center" vertical="center"/>
    </xf>
    <xf numFmtId="0" fontId="30" fillId="8" borderId="63" xfId="0" applyFont="1" applyFill="1" applyBorder="1" applyAlignment="1">
      <alignment horizontal="center" textRotation="45"/>
    </xf>
    <xf numFmtId="0" fontId="30" fillId="8" borderId="53" xfId="0" applyFont="1" applyFill="1" applyBorder="1" applyAlignment="1">
      <alignment textRotation="45"/>
    </xf>
    <xf numFmtId="0" fontId="30" fillId="8" borderId="54" xfId="0" applyFont="1" applyFill="1" applyBorder="1" applyAlignment="1">
      <alignment textRotation="45"/>
    </xf>
    <xf numFmtId="0" fontId="30" fillId="8" borderId="51" xfId="0" applyFont="1" applyFill="1" applyBorder="1" applyAlignment="1">
      <alignment textRotation="45"/>
    </xf>
    <xf numFmtId="0" fontId="30" fillId="8" borderId="52" xfId="0" applyFont="1" applyFill="1" applyBorder="1" applyAlignment="1">
      <alignment horizontal="center" textRotation="45"/>
    </xf>
    <xf numFmtId="0" fontId="30" fillId="8" borderId="53" xfId="0" applyFont="1" applyFill="1" applyBorder="1" applyAlignment="1">
      <alignment horizontal="center" textRotation="45"/>
    </xf>
    <xf numFmtId="0" fontId="30" fillId="8" borderId="54" xfId="0" applyFont="1" applyFill="1" applyBorder="1" applyAlignment="1">
      <alignment horizontal="center" textRotation="45"/>
    </xf>
    <xf numFmtId="0" fontId="30" fillId="8" borderId="51" xfId="0" applyFont="1" applyFill="1" applyBorder="1" applyAlignment="1">
      <alignment horizontal="center" textRotation="45"/>
    </xf>
    <xf numFmtId="0" fontId="30" fillId="8" borderId="39" xfId="0" applyFont="1" applyFill="1" applyBorder="1" applyAlignment="1">
      <alignment horizontal="center"/>
    </xf>
    <xf numFmtId="0" fontId="30" fillId="8" borderId="27" xfId="0" applyFont="1" applyFill="1" applyBorder="1" applyAlignment="1">
      <alignment horizontal="center"/>
    </xf>
    <xf numFmtId="0" fontId="30" fillId="8" borderId="26" xfId="0" applyFont="1" applyFill="1" applyBorder="1" applyAlignment="1">
      <alignment horizontal="center"/>
    </xf>
    <xf numFmtId="0" fontId="30" fillId="8" borderId="55" xfId="0" applyFont="1" applyFill="1" applyBorder="1" applyAlignment="1">
      <alignment horizontal="center"/>
    </xf>
    <xf numFmtId="0" fontId="30" fillId="8" borderId="0" xfId="0" applyFont="1" applyFill="1" applyBorder="1" applyAlignment="1">
      <alignment horizontal="center"/>
    </xf>
    <xf numFmtId="0" fontId="30" fillId="8" borderId="17" xfId="0" applyFont="1" applyFill="1" applyBorder="1" applyAlignment="1">
      <alignment horizontal="center"/>
    </xf>
    <xf numFmtId="0" fontId="30" fillId="8" borderId="35" xfId="0" applyFont="1" applyFill="1" applyBorder="1" applyAlignment="1">
      <alignment horizontal="center"/>
    </xf>
    <xf numFmtId="0" fontId="30" fillId="8" borderId="7" xfId="0" applyFont="1" applyFill="1" applyBorder="1" applyAlignment="1">
      <alignment horizontal="center" textRotation="45"/>
    </xf>
    <xf numFmtId="0" fontId="30" fillId="8" borderId="8" xfId="0" applyFont="1" applyFill="1" applyBorder="1" applyAlignment="1">
      <alignment horizontal="center" textRotation="45"/>
    </xf>
    <xf numFmtId="0" fontId="30" fillId="8" borderId="29" xfId="0" applyFont="1" applyFill="1" applyBorder="1" applyAlignment="1">
      <alignment textRotation="45"/>
    </xf>
    <xf numFmtId="0" fontId="30" fillId="8" borderId="30" xfId="0" applyFont="1" applyFill="1" applyBorder="1" applyAlignment="1">
      <alignment textRotation="45"/>
    </xf>
    <xf numFmtId="0" fontId="30" fillId="8" borderId="11" xfId="0" applyFont="1" applyFill="1" applyBorder="1" applyAlignment="1">
      <alignment textRotation="45"/>
    </xf>
    <xf numFmtId="0" fontId="30" fillId="8" borderId="29" xfId="0" applyFont="1" applyFill="1" applyBorder="1" applyAlignment="1">
      <alignment horizontal="center" textRotation="45"/>
    </xf>
    <xf numFmtId="0" fontId="30" fillId="8" borderId="30" xfId="0" applyFont="1" applyFill="1" applyBorder="1" applyAlignment="1">
      <alignment horizontal="center" textRotation="45"/>
    </xf>
    <xf numFmtId="0" fontId="30" fillId="8" borderId="11" xfId="0" applyFont="1" applyFill="1" applyBorder="1" applyAlignment="1">
      <alignment horizontal="center" textRotation="45"/>
    </xf>
    <xf numFmtId="0" fontId="1" fillId="5" borderId="64" xfId="5" applyFont="1" applyFill="1" applyBorder="1" applyAlignment="1">
      <alignment horizontal="right" vertical="top"/>
    </xf>
    <xf numFmtId="0" fontId="1" fillId="5" borderId="22" xfId="5" applyFont="1" applyFill="1" applyBorder="1" applyAlignment="1">
      <alignment horizontal="right" vertical="top"/>
    </xf>
    <xf numFmtId="0" fontId="1" fillId="5" borderId="31" xfId="5" applyFont="1" applyFill="1" applyBorder="1" applyAlignment="1">
      <alignment horizontal="right" vertical="top"/>
    </xf>
    <xf numFmtId="0" fontId="1" fillId="5" borderId="52" xfId="5" applyFont="1" applyFill="1" applyBorder="1" applyAlignment="1">
      <alignment horizontal="right" vertical="top"/>
    </xf>
    <xf numFmtId="0" fontId="1" fillId="5" borderId="25" xfId="5" applyFont="1" applyFill="1" applyBorder="1" applyAlignment="1">
      <alignment horizontal="right" vertical="top"/>
    </xf>
    <xf numFmtId="0" fontId="1" fillId="5" borderId="7" xfId="5" applyFont="1" applyFill="1" applyBorder="1" applyAlignment="1">
      <alignment horizontal="right" vertical="top"/>
    </xf>
    <xf numFmtId="0" fontId="31" fillId="5" borderId="65" xfId="0" applyFont="1" applyFill="1" applyBorder="1" applyAlignment="1">
      <alignment vertical="top" wrapText="1"/>
    </xf>
    <xf numFmtId="0" fontId="31" fillId="5" borderId="2" xfId="0" applyFont="1" applyFill="1" applyBorder="1" applyAlignment="1">
      <alignment vertical="top" wrapText="1"/>
    </xf>
    <xf numFmtId="0" fontId="4" fillId="5" borderId="2" xfId="5" applyFont="1" applyFill="1" applyBorder="1" applyAlignment="1">
      <alignment vertical="top" wrapText="1"/>
    </xf>
    <xf numFmtId="0" fontId="4" fillId="5" borderId="4" xfId="5" applyFont="1" applyFill="1" applyBorder="1" applyAlignment="1">
      <alignment vertical="top" wrapText="1"/>
    </xf>
    <xf numFmtId="0" fontId="4" fillId="5" borderId="30" xfId="5" applyFont="1" applyFill="1" applyBorder="1" applyAlignment="1">
      <alignment vertical="top" wrapText="1"/>
    </xf>
    <xf numFmtId="0" fontId="4" fillId="5" borderId="65" xfId="5" applyFont="1" applyFill="1" applyBorder="1" applyAlignment="1">
      <alignment vertical="top" wrapText="1"/>
    </xf>
    <xf numFmtId="0" fontId="29" fillId="8" borderId="44" xfId="0" applyFont="1" applyFill="1" applyBorder="1" applyAlignment="1">
      <alignment horizontal="center" vertical="center"/>
    </xf>
    <xf numFmtId="0" fontId="29" fillId="8" borderId="1" xfId="0" applyFont="1" applyFill="1" applyBorder="1" applyAlignment="1">
      <alignment horizontal="center" vertical="center"/>
    </xf>
    <xf numFmtId="0" fontId="29" fillId="8" borderId="4" xfId="0" applyFont="1" applyFill="1" applyBorder="1" applyAlignment="1">
      <alignment horizontal="center" vertical="center"/>
    </xf>
    <xf numFmtId="0" fontId="29" fillId="8" borderId="3" xfId="0" applyFont="1" applyFill="1" applyBorder="1" applyAlignment="1">
      <alignment horizontal="center" vertical="center"/>
    </xf>
    <xf numFmtId="0" fontId="29" fillId="5" borderId="53" xfId="0" applyFont="1" applyFill="1" applyBorder="1"/>
    <xf numFmtId="0" fontId="29" fillId="5" borderId="54" xfId="0" applyFont="1" applyFill="1" applyBorder="1"/>
    <xf numFmtId="0" fontId="29" fillId="5" borderId="44" xfId="0" applyFont="1" applyFill="1" applyBorder="1" applyAlignment="1">
      <alignment horizontal="center"/>
    </xf>
    <xf numFmtId="0" fontId="29" fillId="5" borderId="53" xfId="0" applyFont="1" applyFill="1" applyBorder="1" applyAlignment="1">
      <alignment horizontal="center"/>
    </xf>
    <xf numFmtId="0" fontId="29" fillId="5" borderId="63" xfId="0" applyFont="1" applyFill="1" applyBorder="1" applyAlignment="1">
      <alignment horizontal="center"/>
    </xf>
    <xf numFmtId="0" fontId="29" fillId="5" borderId="41" xfId="0" applyFont="1" applyFill="1" applyBorder="1" applyAlignment="1">
      <alignment horizontal="center"/>
    </xf>
    <xf numFmtId="0" fontId="29" fillId="5" borderId="44" xfId="0" applyFont="1" applyFill="1" applyBorder="1"/>
    <xf numFmtId="0" fontId="29" fillId="5" borderId="51" xfId="0" applyFont="1" applyFill="1" applyBorder="1"/>
    <xf numFmtId="0" fontId="29" fillId="5" borderId="33" xfId="0" applyFont="1" applyFill="1" applyBorder="1"/>
    <xf numFmtId="0" fontId="29" fillId="5" borderId="34" xfId="0" applyFont="1" applyFill="1" applyBorder="1"/>
    <xf numFmtId="0" fontId="29" fillId="5" borderId="33" xfId="0" applyFont="1" applyFill="1" applyBorder="1" applyAlignment="1">
      <alignment horizontal="center"/>
    </xf>
    <xf numFmtId="0" fontId="29" fillId="5" borderId="40" xfId="0" applyFont="1" applyFill="1" applyBorder="1" applyAlignment="1">
      <alignment horizontal="center"/>
    </xf>
    <xf numFmtId="0" fontId="29" fillId="5" borderId="16" xfId="0" applyFont="1" applyFill="1" applyBorder="1"/>
    <xf numFmtId="0" fontId="29" fillId="5" borderId="35" xfId="0" applyFont="1" applyFill="1" applyBorder="1"/>
    <xf numFmtId="0" fontId="29" fillId="5" borderId="17" xfId="0" applyFont="1" applyFill="1" applyBorder="1" applyAlignment="1">
      <alignment horizontal="center"/>
    </xf>
    <xf numFmtId="0" fontId="29" fillId="5" borderId="35" xfId="0" applyFont="1" applyFill="1" applyBorder="1" applyAlignment="1">
      <alignment horizontal="center"/>
    </xf>
    <xf numFmtId="0" fontId="29" fillId="5" borderId="62" xfId="0" applyFont="1" applyFill="1" applyBorder="1" applyAlignment="1">
      <alignment horizontal="center"/>
    </xf>
    <xf numFmtId="0" fontId="29" fillId="5" borderId="61" xfId="0" applyFont="1" applyFill="1" applyBorder="1"/>
    <xf numFmtId="0" fontId="29" fillId="5" borderId="66" xfId="0" applyFont="1" applyFill="1" applyBorder="1" applyAlignment="1">
      <alignment horizontal="center"/>
    </xf>
    <xf numFmtId="0" fontId="29" fillId="5" borderId="67" xfId="0" applyFont="1" applyFill="1" applyBorder="1"/>
    <xf numFmtId="0" fontId="29" fillId="5" borderId="41" xfId="0" applyFont="1" applyFill="1" applyBorder="1"/>
    <xf numFmtId="0" fontId="29" fillId="5" borderId="12" xfId="0" applyFont="1" applyFill="1" applyBorder="1" applyAlignment="1">
      <alignment horizontal="center"/>
    </xf>
    <xf numFmtId="0" fontId="29" fillId="5" borderId="59" xfId="0" applyFont="1" applyFill="1" applyBorder="1"/>
    <xf numFmtId="0" fontId="29" fillId="5" borderId="61" xfId="0" applyFont="1" applyFill="1" applyBorder="1" applyAlignment="1">
      <alignment horizontal="center"/>
    </xf>
    <xf numFmtId="0" fontId="29" fillId="5" borderId="59" xfId="0" applyFont="1" applyFill="1" applyBorder="1" applyAlignment="1">
      <alignment horizontal="center"/>
    </xf>
    <xf numFmtId="0" fontId="30" fillId="8" borderId="36" xfId="0" applyFont="1" applyFill="1" applyBorder="1" applyAlignment="1">
      <alignment horizontal="center"/>
    </xf>
    <xf numFmtId="0" fontId="30" fillId="8" borderId="14" xfId="0" applyFont="1" applyFill="1" applyBorder="1" applyAlignment="1">
      <alignment horizontal="center"/>
    </xf>
    <xf numFmtId="0" fontId="30" fillId="8" borderId="13" xfId="0" applyFont="1" applyFill="1" applyBorder="1" applyAlignment="1">
      <alignment horizontal="center"/>
    </xf>
    <xf numFmtId="0" fontId="30" fillId="8" borderId="37" xfId="0" applyFont="1" applyFill="1" applyBorder="1" applyAlignment="1">
      <alignment horizontal="center"/>
    </xf>
    <xf numFmtId="0" fontId="1" fillId="5" borderId="0" xfId="5" applyFont="1" applyFill="1" applyBorder="1" applyAlignment="1">
      <alignment horizontal="right" vertical="top"/>
    </xf>
    <xf numFmtId="0" fontId="4" fillId="5" borderId="0" xfId="5" applyFont="1" applyFill="1" applyBorder="1" applyAlignment="1">
      <alignment vertical="top" wrapText="1"/>
    </xf>
    <xf numFmtId="0" fontId="9" fillId="5" borderId="0" xfId="5" applyFont="1" applyFill="1" applyBorder="1" applyAlignment="1">
      <alignment horizontal="left" vertical="top" wrapText="1"/>
    </xf>
    <xf numFmtId="0" fontId="4" fillId="5" borderId="0" xfId="5" applyFont="1" applyFill="1" applyBorder="1" applyAlignment="1">
      <alignment horizontal="center" vertical="top"/>
    </xf>
    <xf numFmtId="0" fontId="22" fillId="5" borderId="50" xfId="0" applyFont="1" applyFill="1" applyBorder="1"/>
    <xf numFmtId="0" fontId="37" fillId="5" borderId="50" xfId="0" applyFont="1" applyFill="1" applyBorder="1"/>
    <xf numFmtId="0" fontId="28" fillId="0" borderId="0" xfId="0" applyNumberFormat="1" applyFont="1"/>
    <xf numFmtId="0" fontId="33" fillId="5" borderId="50" xfId="0" applyFont="1" applyFill="1" applyBorder="1"/>
    <xf numFmtId="0" fontId="29" fillId="5" borderId="0" xfId="0" applyFont="1" applyFill="1"/>
    <xf numFmtId="0" fontId="29" fillId="5" borderId="39" xfId="0" applyFont="1" applyFill="1" applyBorder="1"/>
    <xf numFmtId="0" fontId="29" fillId="5" borderId="36" xfId="0" applyFont="1" applyFill="1" applyBorder="1"/>
    <xf numFmtId="0" fontId="29" fillId="0" borderId="0" xfId="0" applyFont="1"/>
    <xf numFmtId="0" fontId="38" fillId="0" borderId="0" xfId="3" applyFont="1" applyAlignment="1" applyProtection="1"/>
    <xf numFmtId="165" fontId="33" fillId="5" borderId="50" xfId="0" applyNumberFormat="1" applyFont="1" applyFill="1" applyBorder="1"/>
    <xf numFmtId="165" fontId="37" fillId="5" borderId="50" xfId="0" applyNumberFormat="1" applyFont="1" applyFill="1" applyBorder="1"/>
    <xf numFmtId="165" fontId="28" fillId="0" borderId="0" xfId="0" applyNumberFormat="1" applyFont="1"/>
    <xf numFmtId="165" fontId="29" fillId="0" borderId="0" xfId="0" quotePrefix="1" applyNumberFormat="1" applyFont="1"/>
    <xf numFmtId="165" fontId="29" fillId="0" borderId="0" xfId="0" applyNumberFormat="1" applyFont="1"/>
    <xf numFmtId="165" fontId="39" fillId="0" borderId="0" xfId="0" applyNumberFormat="1" applyFont="1" applyAlignment="1">
      <alignment horizontal="right"/>
    </xf>
    <xf numFmtId="165" fontId="40" fillId="0" borderId="0" xfId="0" applyNumberFormat="1" applyFont="1"/>
    <xf numFmtId="165" fontId="28" fillId="0" borderId="0" xfId="0" applyNumberFormat="1" applyFont="1" applyAlignment="1">
      <alignment horizontal="right"/>
    </xf>
    <xf numFmtId="165" fontId="29" fillId="0" borderId="0" xfId="0" applyNumberFormat="1" applyFont="1" applyAlignment="1">
      <alignment horizontal="left"/>
    </xf>
    <xf numFmtId="165" fontId="29" fillId="0" borderId="0" xfId="0" quotePrefix="1" applyNumberFormat="1" applyFont="1" applyAlignment="1">
      <alignment horizontal="left"/>
    </xf>
    <xf numFmtId="0" fontId="40" fillId="0" borderId="0" xfId="0" applyFont="1"/>
    <xf numFmtId="165" fontId="40" fillId="0" borderId="0" xfId="0" applyNumberFormat="1" applyFont="1" applyAlignment="1">
      <alignment horizontal="left"/>
    </xf>
    <xf numFmtId="0" fontId="29" fillId="0" borderId="1" xfId="0" applyFont="1" applyBorder="1" applyAlignment="1">
      <alignment horizontal="center"/>
    </xf>
    <xf numFmtId="0" fontId="27" fillId="0" borderId="33" xfId="0" applyFont="1" applyBorder="1" applyAlignment="1">
      <alignment horizontal="center" vertical="center"/>
    </xf>
    <xf numFmtId="0" fontId="11" fillId="0" borderId="68" xfId="5" applyFont="1" applyBorder="1" applyAlignment="1">
      <alignment horizontal="left" vertical="top" wrapText="1"/>
    </xf>
    <xf numFmtId="0" fontId="11" fillId="0" borderId="1" xfId="5" applyFont="1" applyBorder="1" applyAlignment="1">
      <alignment horizontal="left" vertical="top" wrapText="1"/>
    </xf>
    <xf numFmtId="0" fontId="11" fillId="0" borderId="3" xfId="5" applyFont="1" applyBorder="1" applyAlignment="1">
      <alignment horizontal="left" vertical="top" wrapText="1"/>
    </xf>
    <xf numFmtId="0" fontId="11" fillId="0" borderId="29" xfId="5" applyFont="1" applyBorder="1" applyAlignment="1">
      <alignment horizontal="left" vertical="top" wrapText="1"/>
    </xf>
    <xf numFmtId="0" fontId="30" fillId="5" borderId="39" xfId="0" applyFont="1" applyFill="1" applyBorder="1"/>
    <xf numFmtId="0" fontId="30" fillId="5" borderId="36" xfId="0" applyFont="1" applyFill="1" applyBorder="1"/>
    <xf numFmtId="0" fontId="34" fillId="2" borderId="62" xfId="1" applyFont="1" applyBorder="1" applyAlignment="1">
      <alignment horizontal="left"/>
    </xf>
    <xf numFmtId="0" fontId="35" fillId="4" borderId="62" xfId="4" applyFont="1" applyBorder="1" applyAlignment="1">
      <alignment horizontal="left"/>
    </xf>
    <xf numFmtId="0" fontId="3" fillId="6" borderId="22" xfId="0" applyFont="1" applyFill="1" applyBorder="1" applyAlignment="1">
      <alignment horizontal="left" vertical="center"/>
    </xf>
    <xf numFmtId="0" fontId="36" fillId="3" borderId="62" xfId="2" applyFont="1" applyBorder="1" applyAlignment="1">
      <alignment horizontal="left"/>
    </xf>
    <xf numFmtId="0" fontId="4" fillId="0" borderId="58" xfId="5" applyFont="1" applyBorder="1" applyAlignment="1">
      <alignment horizontal="center" vertical="center" wrapText="1"/>
    </xf>
    <xf numFmtId="0" fontId="4" fillId="0" borderId="61" xfId="5" applyFont="1" applyBorder="1" applyAlignment="1">
      <alignment horizontal="center" vertical="center" wrapText="1"/>
    </xf>
    <xf numFmtId="0" fontId="4" fillId="0" borderId="67" xfId="5" applyFont="1" applyBorder="1" applyAlignment="1">
      <alignment horizontal="center" vertical="center" wrapText="1"/>
    </xf>
    <xf numFmtId="0" fontId="4" fillId="0" borderId="59" xfId="5" applyFont="1" applyBorder="1" applyAlignment="1">
      <alignment horizontal="center" vertical="center" wrapText="1"/>
    </xf>
    <xf numFmtId="0" fontId="4" fillId="0" borderId="42" xfId="5" applyFont="1" applyBorder="1" applyAlignment="1">
      <alignment horizontal="center" vertical="center" wrapText="1"/>
    </xf>
    <xf numFmtId="0" fontId="4" fillId="0" borderId="1" xfId="5" applyFont="1" applyBorder="1" applyAlignment="1">
      <alignment horizontal="center" vertical="top" wrapText="1"/>
    </xf>
    <xf numFmtId="0" fontId="5" fillId="5" borderId="0" xfId="5" applyFont="1" applyFill="1" applyBorder="1" applyAlignment="1">
      <alignment horizontal="center" vertical="center" wrapText="1"/>
    </xf>
    <xf numFmtId="0" fontId="5" fillId="5" borderId="0" xfId="5" applyFont="1" applyFill="1" applyBorder="1" applyAlignment="1">
      <alignment horizontal="center" vertical="top" wrapText="1"/>
    </xf>
    <xf numFmtId="0" fontId="8" fillId="5" borderId="0" xfId="0" applyFont="1" applyFill="1" applyBorder="1" applyAlignment="1">
      <alignment horizontal="left"/>
    </xf>
    <xf numFmtId="0" fontId="28" fillId="5" borderId="0" xfId="0" applyFont="1" applyFill="1" applyBorder="1" applyAlignment="1">
      <alignment horizontal="left" vertical="center" wrapText="1"/>
    </xf>
    <xf numFmtId="0" fontId="28" fillId="5" borderId="0" xfId="0" applyFont="1" applyFill="1" applyBorder="1" applyAlignment="1">
      <alignment horizontal="left" vertical="center"/>
    </xf>
    <xf numFmtId="0" fontId="28" fillId="5" borderId="0" xfId="0" applyFont="1" applyFill="1" applyBorder="1" applyAlignment="1">
      <alignment horizontal="left"/>
    </xf>
    <xf numFmtId="0" fontId="28" fillId="5" borderId="0" xfId="0" applyFont="1" applyFill="1" applyBorder="1" applyAlignment="1">
      <alignment horizontal="center" vertical="center" wrapText="1"/>
    </xf>
    <xf numFmtId="0" fontId="28" fillId="5" borderId="0" xfId="0" applyFont="1" applyFill="1" applyBorder="1" applyAlignment="1">
      <alignment horizontal="center" vertical="center"/>
    </xf>
    <xf numFmtId="0" fontId="28" fillId="5" borderId="0" xfId="0" applyFont="1" applyFill="1" applyBorder="1" applyAlignment="1">
      <alignment vertical="center"/>
    </xf>
    <xf numFmtId="0" fontId="29" fillId="0" borderId="1" xfId="0" applyFont="1" applyBorder="1"/>
    <xf numFmtId="0" fontId="31" fillId="5" borderId="1" xfId="5" applyFont="1" applyFill="1" applyBorder="1" applyAlignment="1">
      <alignment horizontal="center" vertical="center"/>
    </xf>
    <xf numFmtId="0" fontId="28" fillId="8" borderId="42" xfId="0" applyFont="1" applyFill="1" applyBorder="1" applyAlignment="1">
      <alignment horizontal="center"/>
    </xf>
    <xf numFmtId="0" fontId="28" fillId="8" borderId="42" xfId="0" applyFont="1" applyFill="1" applyBorder="1"/>
    <xf numFmtId="0" fontId="28" fillId="8" borderId="69" xfId="0" applyFont="1" applyFill="1" applyBorder="1" applyAlignment="1">
      <alignment horizontal="center"/>
    </xf>
    <xf numFmtId="0" fontId="28" fillId="7" borderId="28" xfId="0" applyFont="1" applyFill="1" applyBorder="1" applyAlignment="1">
      <alignment horizontal="center" vertical="center"/>
    </xf>
    <xf numFmtId="0" fontId="28" fillId="7" borderId="33" xfId="0" applyFont="1" applyFill="1" applyBorder="1" applyAlignment="1">
      <alignment horizontal="center" vertical="center"/>
    </xf>
    <xf numFmtId="0" fontId="28" fillId="7" borderId="34" xfId="0" applyFont="1" applyFill="1" applyBorder="1" applyAlignment="1">
      <alignment horizontal="center" vertical="center"/>
    </xf>
    <xf numFmtId="0" fontId="28" fillId="7" borderId="35" xfId="0" applyFont="1" applyFill="1" applyBorder="1" applyAlignment="1">
      <alignment horizontal="center" vertical="center"/>
    </xf>
    <xf numFmtId="164" fontId="3" fillId="0" borderId="1" xfId="0" applyNumberFormat="1" applyFont="1" applyFill="1" applyBorder="1" applyAlignment="1">
      <alignment vertical="top"/>
    </xf>
    <xf numFmtId="9" fontId="3" fillId="0" borderId="1" xfId="0" applyNumberFormat="1" applyFont="1" applyFill="1" applyBorder="1" applyAlignment="1">
      <alignment vertical="top"/>
    </xf>
    <xf numFmtId="1" fontId="3" fillId="5" borderId="1" xfId="0" applyNumberFormat="1" applyFont="1" applyFill="1" applyBorder="1" applyAlignment="1">
      <alignment horizontal="center" vertical="top"/>
    </xf>
    <xf numFmtId="164" fontId="3" fillId="0" borderId="10" xfId="0" applyNumberFormat="1" applyFont="1" applyFill="1" applyBorder="1" applyAlignment="1">
      <alignment vertical="top"/>
    </xf>
    <xf numFmtId="9" fontId="3" fillId="0" borderId="10" xfId="0" applyNumberFormat="1" applyFont="1" applyFill="1" applyBorder="1" applyAlignment="1">
      <alignment vertical="top"/>
    </xf>
    <xf numFmtId="1" fontId="3" fillId="5" borderId="10" xfId="0" applyNumberFormat="1" applyFont="1" applyFill="1" applyBorder="1" applyAlignment="1">
      <alignment horizontal="center" vertical="top"/>
    </xf>
    <xf numFmtId="164" fontId="3" fillId="0" borderId="5" xfId="0" applyNumberFormat="1" applyFont="1" applyFill="1" applyBorder="1" applyAlignment="1">
      <alignment vertical="top"/>
    </xf>
    <xf numFmtId="164" fontId="3" fillId="5" borderId="5" xfId="0" applyNumberFormat="1" applyFont="1" applyFill="1" applyBorder="1" applyAlignment="1">
      <alignment vertical="top"/>
    </xf>
    <xf numFmtId="9" fontId="3" fillId="0" borderId="5" xfId="0" applyNumberFormat="1" applyFont="1" applyFill="1" applyBorder="1" applyAlignment="1">
      <alignment vertical="top"/>
    </xf>
    <xf numFmtId="1" fontId="3" fillId="5" borderId="5" xfId="0" applyNumberFormat="1" applyFont="1" applyFill="1" applyBorder="1" applyAlignment="1">
      <alignment horizontal="center" vertical="top"/>
    </xf>
    <xf numFmtId="0" fontId="5" fillId="8" borderId="7" xfId="0" applyFont="1" applyFill="1" applyBorder="1" applyAlignment="1">
      <alignment vertical="top"/>
    </xf>
    <xf numFmtId="0" fontId="5" fillId="8" borderId="7" xfId="0" applyFont="1" applyFill="1" applyBorder="1" applyAlignment="1">
      <alignment horizontal="center" wrapText="1"/>
    </xf>
    <xf numFmtId="0" fontId="5" fillId="8" borderId="29" xfId="0" applyFont="1" applyFill="1" applyBorder="1" applyAlignment="1">
      <alignment horizontal="center" wrapText="1"/>
    </xf>
    <xf numFmtId="0" fontId="3" fillId="5" borderId="18" xfId="0" applyFont="1" applyFill="1" applyBorder="1" applyAlignment="1">
      <alignment vertical="top"/>
    </xf>
    <xf numFmtId="0" fontId="3" fillId="5" borderId="22" xfId="0" applyFont="1" applyFill="1" applyBorder="1" applyAlignment="1">
      <alignment vertical="top"/>
    </xf>
    <xf numFmtId="0" fontId="3" fillId="5" borderId="25" xfId="0" applyFont="1" applyFill="1" applyBorder="1" applyAlignment="1">
      <alignment vertical="top"/>
    </xf>
    <xf numFmtId="0" fontId="3" fillId="5" borderId="31" xfId="0" applyFont="1" applyFill="1" applyBorder="1" applyAlignment="1">
      <alignment vertical="top"/>
    </xf>
    <xf numFmtId="164" fontId="3" fillId="5" borderId="3" xfId="0" applyNumberFormat="1" applyFont="1" applyFill="1" applyBorder="1" applyAlignment="1">
      <alignment vertical="top"/>
    </xf>
    <xf numFmtId="9" fontId="3" fillId="0" borderId="3" xfId="0" applyNumberFormat="1" applyFont="1" applyFill="1" applyBorder="1" applyAlignment="1">
      <alignment vertical="top"/>
    </xf>
    <xf numFmtId="1" fontId="3" fillId="5" borderId="3" xfId="0" applyNumberFormat="1" applyFont="1" applyFill="1" applyBorder="1" applyAlignment="1">
      <alignment horizontal="center" vertical="top"/>
    </xf>
    <xf numFmtId="1" fontId="27" fillId="5" borderId="19" xfId="0" applyNumberFormat="1" applyFont="1" applyFill="1" applyBorder="1" applyAlignment="1">
      <alignment horizontal="center"/>
    </xf>
    <xf numFmtId="1" fontId="27" fillId="5" borderId="2" xfId="0" applyNumberFormat="1" applyFont="1" applyFill="1" applyBorder="1" applyAlignment="1">
      <alignment horizontal="center"/>
    </xf>
    <xf numFmtId="1" fontId="27" fillId="5" borderId="6" xfId="0" applyNumberFormat="1" applyFont="1" applyFill="1" applyBorder="1" applyAlignment="1">
      <alignment horizontal="center"/>
    </xf>
    <xf numFmtId="1" fontId="27" fillId="5" borderId="4" xfId="0" applyNumberFormat="1" applyFont="1" applyFill="1" applyBorder="1" applyAlignment="1">
      <alignment horizontal="center"/>
    </xf>
    <xf numFmtId="0" fontId="30" fillId="8" borderId="30" xfId="0" applyFont="1" applyFill="1" applyBorder="1" applyAlignment="1">
      <alignment horizontal="center" wrapText="1"/>
    </xf>
    <xf numFmtId="164" fontId="5" fillId="8" borderId="29" xfId="0" applyNumberFormat="1" applyFont="1" applyFill="1" applyBorder="1" applyAlignment="1">
      <alignment vertical="top"/>
    </xf>
    <xf numFmtId="9" fontId="5" fillId="8" borderId="29" xfId="0" applyNumberFormat="1" applyFont="1" applyFill="1" applyBorder="1" applyAlignment="1">
      <alignment vertical="top"/>
    </xf>
    <xf numFmtId="1" fontId="5" fillId="8" borderId="29" xfId="0" applyNumberFormat="1" applyFont="1" applyFill="1" applyBorder="1" applyAlignment="1">
      <alignment horizontal="center" vertical="top"/>
    </xf>
    <xf numFmtId="1" fontId="30" fillId="8" borderId="30" xfId="0" applyNumberFormat="1" applyFont="1" applyFill="1" applyBorder="1" applyAlignment="1">
      <alignment horizontal="center"/>
    </xf>
    <xf numFmtId="0" fontId="30" fillId="5" borderId="39" xfId="0" applyFont="1" applyFill="1" applyBorder="1" applyAlignment="1">
      <alignment horizontal="left"/>
    </xf>
    <xf numFmtId="0" fontId="30" fillId="5" borderId="36" xfId="0" applyFont="1" applyFill="1" applyBorder="1" applyAlignment="1">
      <alignment horizontal="left"/>
    </xf>
    <xf numFmtId="0" fontId="31" fillId="0" borderId="0" xfId="0" applyFont="1"/>
    <xf numFmtId="0" fontId="29" fillId="0" borderId="0" xfId="0" applyFont="1" applyAlignment="1">
      <alignment horizontal="center"/>
    </xf>
    <xf numFmtId="0" fontId="29" fillId="0" borderId="61" xfId="0" applyFont="1" applyBorder="1" applyAlignment="1">
      <alignment horizontal="center"/>
    </xf>
    <xf numFmtId="0" fontId="29" fillId="0" borderId="39" xfId="0" applyFont="1" applyBorder="1" applyAlignment="1">
      <alignment horizontal="center"/>
    </xf>
    <xf numFmtId="0" fontId="29" fillId="0" borderId="0" xfId="0" applyFont="1" applyBorder="1" applyAlignment="1">
      <alignment horizontal="center"/>
    </xf>
    <xf numFmtId="0" fontId="29" fillId="0" borderId="7" xfId="0" applyFont="1" applyBorder="1"/>
    <xf numFmtId="0" fontId="29" fillId="0" borderId="29" xfId="0" applyFont="1" applyBorder="1"/>
    <xf numFmtId="0" fontId="29" fillId="0" borderId="30" xfId="0" applyFont="1" applyBorder="1"/>
    <xf numFmtId="0" fontId="5" fillId="8" borderId="48" xfId="0" applyFont="1" applyFill="1" applyBorder="1" applyAlignment="1">
      <alignment vertical="top"/>
    </xf>
    <xf numFmtId="164" fontId="5" fillId="8" borderId="56" xfId="0" applyNumberFormat="1" applyFont="1" applyFill="1" applyBorder="1" applyAlignment="1">
      <alignment vertical="top"/>
    </xf>
    <xf numFmtId="9" fontId="5" fillId="8" borderId="56" xfId="0" applyNumberFormat="1" applyFont="1" applyFill="1" applyBorder="1" applyAlignment="1">
      <alignment vertical="top"/>
    </xf>
    <xf numFmtId="1" fontId="5" fillId="8" borderId="56" xfId="0" applyNumberFormat="1" applyFont="1" applyFill="1" applyBorder="1" applyAlignment="1">
      <alignment horizontal="center" vertical="top"/>
    </xf>
    <xf numFmtId="1" fontId="30" fillId="8" borderId="57" xfId="0" applyNumberFormat="1" applyFont="1" applyFill="1" applyBorder="1" applyAlignment="1">
      <alignment horizontal="center"/>
    </xf>
    <xf numFmtId="0" fontId="3" fillId="8" borderId="12" xfId="0" applyFont="1" applyFill="1" applyBorder="1" applyAlignment="1">
      <alignment vertical="top"/>
    </xf>
    <xf numFmtId="164" fontId="3" fillId="8" borderId="59" xfId="0" applyNumberFormat="1" applyFont="1" applyFill="1" applyBorder="1" applyAlignment="1">
      <alignment vertical="top"/>
    </xf>
    <xf numFmtId="9" fontId="3" fillId="8" borderId="59" xfId="0" applyNumberFormat="1" applyFont="1" applyFill="1" applyBorder="1" applyAlignment="1">
      <alignment vertical="top"/>
    </xf>
    <xf numFmtId="1" fontId="3" fillId="8" borderId="59" xfId="0" applyNumberFormat="1" applyFont="1" applyFill="1" applyBorder="1" applyAlignment="1">
      <alignment horizontal="center" vertical="top"/>
    </xf>
    <xf numFmtId="1" fontId="27" fillId="8" borderId="9" xfId="0" applyNumberFormat="1" applyFont="1" applyFill="1" applyBorder="1" applyAlignment="1">
      <alignment horizontal="center"/>
    </xf>
    <xf numFmtId="0" fontId="29" fillId="5" borderId="39" xfId="0" applyFont="1" applyFill="1" applyBorder="1" applyAlignment="1">
      <alignment horizontal="center"/>
    </xf>
    <xf numFmtId="0" fontId="29" fillId="5" borderId="36" xfId="0" applyFont="1" applyFill="1" applyBorder="1" applyAlignment="1">
      <alignment horizontal="center"/>
    </xf>
    <xf numFmtId="0" fontId="29" fillId="0" borderId="43" xfId="0" applyFont="1" applyBorder="1" applyAlignment="1">
      <alignment horizontal="center"/>
    </xf>
    <xf numFmtId="0" fontId="29" fillId="0" borderId="58" xfId="0" applyFont="1" applyBorder="1" applyAlignment="1">
      <alignment horizontal="center"/>
    </xf>
    <xf numFmtId="0" fontId="29" fillId="0" borderId="45" xfId="0" applyFont="1" applyBorder="1" applyAlignment="1">
      <alignment horizontal="center"/>
    </xf>
    <xf numFmtId="0" fontId="46" fillId="5" borderId="0" xfId="0" applyFont="1" applyFill="1"/>
    <xf numFmtId="0" fontId="46" fillId="0" borderId="0" xfId="0" applyFont="1" applyFill="1"/>
    <xf numFmtId="0" fontId="27" fillId="0" borderId="33" xfId="0" applyFont="1" applyFill="1" applyBorder="1" applyAlignment="1">
      <alignment horizontal="center" vertical="center"/>
    </xf>
    <xf numFmtId="0" fontId="50" fillId="5" borderId="0" xfId="5" applyFont="1" applyFill="1" applyBorder="1" applyAlignment="1">
      <alignment horizontal="center"/>
    </xf>
    <xf numFmtId="0" fontId="21" fillId="8" borderId="50" xfId="5" applyFont="1" applyFill="1" applyBorder="1" applyAlignment="1">
      <alignment horizontal="left"/>
    </xf>
    <xf numFmtId="0" fontId="51" fillId="8" borderId="50" xfId="0" applyFont="1" applyFill="1" applyBorder="1" applyAlignment="1">
      <alignment horizontal="left"/>
    </xf>
    <xf numFmtId="0" fontId="13" fillId="0" borderId="0" xfId="0" applyFont="1" applyFill="1"/>
    <xf numFmtId="0" fontId="3" fillId="0" borderId="0" xfId="5" applyFont="1" applyFill="1" applyBorder="1"/>
    <xf numFmtId="0" fontId="3" fillId="0" borderId="0" xfId="5" applyFont="1" applyFill="1" applyBorder="1" applyAlignment="1">
      <alignment horizontal="left"/>
    </xf>
    <xf numFmtId="0" fontId="48" fillId="5" borderId="44" xfId="0" applyFont="1" applyFill="1" applyBorder="1" applyAlignment="1">
      <alignment horizontal="left" vertical="center"/>
    </xf>
    <xf numFmtId="0" fontId="28" fillId="5" borderId="36" xfId="0" applyFont="1" applyFill="1" applyBorder="1"/>
    <xf numFmtId="0" fontId="13" fillId="5" borderId="0" xfId="0" applyFont="1" applyFill="1"/>
    <xf numFmtId="0" fontId="0" fillId="5" borderId="0" xfId="0" applyFill="1"/>
    <xf numFmtId="0" fontId="33" fillId="5" borderId="50" xfId="0" applyFont="1" applyFill="1" applyBorder="1" applyAlignment="1">
      <alignment horizontal="left"/>
    </xf>
    <xf numFmtId="0" fontId="0" fillId="5" borderId="75" xfId="0" applyFill="1" applyBorder="1"/>
    <xf numFmtId="0" fontId="0" fillId="0" borderId="0" xfId="0" applyAlignment="1">
      <alignment horizontal="right"/>
    </xf>
    <xf numFmtId="0" fontId="52" fillId="0" borderId="0" xfId="0" applyFont="1"/>
    <xf numFmtId="0" fontId="52" fillId="5" borderId="0" xfId="0" applyFont="1" applyFill="1"/>
    <xf numFmtId="0" fontId="52" fillId="0" borderId="0" xfId="0" applyFont="1" applyAlignment="1">
      <alignment horizontal="right"/>
    </xf>
    <xf numFmtId="0" fontId="13" fillId="0" borderId="0" xfId="0" applyFont="1"/>
    <xf numFmtId="166" fontId="29" fillId="0" borderId="49" xfId="0" applyNumberFormat="1" applyFont="1" applyBorder="1"/>
    <xf numFmtId="166" fontId="28" fillId="0" borderId="39" xfId="0" applyNumberFormat="1" applyFont="1" applyBorder="1"/>
    <xf numFmtId="166" fontId="38" fillId="0" borderId="39" xfId="3" applyNumberFormat="1" applyFont="1" applyBorder="1" applyAlignment="1" applyProtection="1"/>
    <xf numFmtId="166" fontId="28" fillId="0" borderId="43" xfId="0" applyNumberFormat="1" applyFont="1" applyBorder="1"/>
    <xf numFmtId="166" fontId="29" fillId="0" borderId="72" xfId="0" applyNumberFormat="1" applyFont="1" applyBorder="1"/>
    <xf numFmtId="166" fontId="28" fillId="0" borderId="58" xfId="0" applyNumberFormat="1" applyFont="1" applyBorder="1"/>
    <xf numFmtId="166" fontId="38" fillId="0" borderId="58" xfId="3" applyNumberFormat="1" applyFont="1" applyBorder="1" applyAlignment="1" applyProtection="1"/>
    <xf numFmtId="166" fontId="28" fillId="0" borderId="45" xfId="0" applyNumberFormat="1" applyFont="1" applyBorder="1"/>
    <xf numFmtId="0" fontId="30" fillId="5" borderId="49" xfId="0" applyFont="1" applyFill="1" applyBorder="1"/>
    <xf numFmtId="0" fontId="30" fillId="5" borderId="43" xfId="0" applyFont="1" applyFill="1" applyBorder="1"/>
    <xf numFmtId="0" fontId="30" fillId="5" borderId="73" xfId="0" applyFont="1" applyFill="1" applyBorder="1"/>
    <xf numFmtId="0" fontId="30" fillId="5" borderId="74" xfId="0" applyFont="1" applyFill="1" applyBorder="1"/>
    <xf numFmtId="0" fontId="29" fillId="0" borderId="0" xfId="0" applyFont="1" applyFill="1"/>
    <xf numFmtId="0" fontId="19" fillId="9" borderId="41" xfId="0" applyFont="1" applyFill="1" applyBorder="1"/>
    <xf numFmtId="0" fontId="28" fillId="9" borderId="41" xfId="0" applyFont="1" applyFill="1" applyBorder="1"/>
    <xf numFmtId="0" fontId="28" fillId="9" borderId="47" xfId="0" applyFont="1" applyFill="1" applyBorder="1"/>
    <xf numFmtId="0" fontId="47" fillId="9" borderId="16" xfId="0" applyFont="1" applyFill="1" applyBorder="1"/>
    <xf numFmtId="0" fontId="19" fillId="9" borderId="0" xfId="0" applyFont="1" applyFill="1" applyBorder="1"/>
    <xf numFmtId="0" fontId="25" fillId="9" borderId="0" xfId="3" applyFill="1" applyBorder="1" applyAlignment="1" applyProtection="1"/>
    <xf numFmtId="0" fontId="28" fillId="9" borderId="0" xfId="0" applyFont="1" applyFill="1" applyBorder="1"/>
    <xf numFmtId="0" fontId="28" fillId="9" borderId="17" xfId="0" applyFont="1" applyFill="1" applyBorder="1"/>
    <xf numFmtId="0" fontId="28" fillId="9" borderId="16" xfId="0" applyFont="1" applyFill="1" applyBorder="1"/>
    <xf numFmtId="0" fontId="28" fillId="9" borderId="37" xfId="0" applyFont="1" applyFill="1" applyBorder="1"/>
    <xf numFmtId="0" fontId="28" fillId="9" borderId="36" xfId="0" applyFont="1" applyFill="1" applyBorder="1"/>
    <xf numFmtId="0" fontId="28" fillId="9" borderId="14" xfId="0" applyFont="1" applyFill="1" applyBorder="1"/>
    <xf numFmtId="0" fontId="53" fillId="9" borderId="0" xfId="3" applyFont="1" applyFill="1" applyBorder="1" applyAlignment="1" applyProtection="1"/>
    <xf numFmtId="0" fontId="13" fillId="9" borderId="44" xfId="0" applyFont="1" applyFill="1" applyBorder="1"/>
    <xf numFmtId="0" fontId="13" fillId="9" borderId="41" xfId="0" applyFont="1" applyFill="1" applyBorder="1"/>
    <xf numFmtId="0" fontId="29" fillId="9" borderId="44" xfId="0" applyFont="1" applyFill="1" applyBorder="1"/>
    <xf numFmtId="0" fontId="29" fillId="9" borderId="41" xfId="0" applyFont="1" applyFill="1" applyBorder="1"/>
    <xf numFmtId="0" fontId="29" fillId="9" borderId="16" xfId="0" applyFont="1" applyFill="1" applyBorder="1"/>
    <xf numFmtId="0" fontId="29" fillId="9" borderId="0" xfId="0" applyFont="1" applyFill="1" applyBorder="1"/>
    <xf numFmtId="0" fontId="19" fillId="0" borderId="0" xfId="0" applyFont="1" applyFill="1"/>
    <xf numFmtId="0" fontId="25" fillId="5" borderId="10" xfId="3" applyFill="1" applyBorder="1" applyAlignment="1" applyProtection="1">
      <alignment horizontal="center" vertical="center"/>
    </xf>
    <xf numFmtId="0" fontId="31" fillId="0" borderId="0" xfId="0" applyFont="1" applyAlignment="1">
      <alignment horizontal="right"/>
    </xf>
    <xf numFmtId="0" fontId="31" fillId="0" borderId="0" xfId="0" applyFont="1" applyAlignment="1">
      <alignment horizontal="left"/>
    </xf>
    <xf numFmtId="0" fontId="54" fillId="0" borderId="0" xfId="0" applyFont="1"/>
    <xf numFmtId="0" fontId="55" fillId="0" borderId="0" xfId="0" applyFont="1"/>
    <xf numFmtId="0" fontId="29" fillId="0" borderId="41" xfId="0" applyFont="1" applyBorder="1" applyAlignment="1">
      <alignment horizontal="center"/>
    </xf>
    <xf numFmtId="0" fontId="56" fillId="0" borderId="0" xfId="0" applyFont="1" applyAlignment="1">
      <alignment horizontal="left"/>
    </xf>
    <xf numFmtId="0" fontId="57" fillId="0" borderId="0" xfId="0" applyFont="1"/>
    <xf numFmtId="0" fontId="58" fillId="0" borderId="0" xfId="0" applyFont="1"/>
    <xf numFmtId="0" fontId="0" fillId="0" borderId="1" xfId="0" applyBorder="1"/>
    <xf numFmtId="0" fontId="58" fillId="0" borderId="0" xfId="0" applyFont="1" applyFill="1"/>
    <xf numFmtId="0" fontId="52" fillId="0" borderId="0" xfId="0" applyFont="1" applyFill="1"/>
    <xf numFmtId="0" fontId="52" fillId="0" borderId="0" xfId="0" applyFont="1" applyFill="1" applyBorder="1"/>
    <xf numFmtId="0" fontId="52" fillId="5" borderId="0" xfId="0" applyFont="1" applyFill="1" applyBorder="1"/>
    <xf numFmtId="0" fontId="0" fillId="5" borderId="1" xfId="0" applyFill="1" applyBorder="1"/>
    <xf numFmtId="0" fontId="0" fillId="0" borderId="1" xfId="0" applyFill="1" applyBorder="1"/>
    <xf numFmtId="0" fontId="52" fillId="0" borderId="0" xfId="0" quotePrefix="1" applyFont="1" applyFill="1" applyBorder="1"/>
    <xf numFmtId="0" fontId="52" fillId="0" borderId="0" xfId="0" applyFont="1" applyAlignment="1">
      <alignment horizontal="center"/>
    </xf>
    <xf numFmtId="0" fontId="52" fillId="0" borderId="0" xfId="0" applyFont="1" applyFill="1" applyBorder="1" applyAlignment="1">
      <alignment horizontal="center"/>
    </xf>
    <xf numFmtId="0" fontId="0" fillId="0" borderId="0" xfId="0" applyAlignment="1">
      <alignment horizontal="center"/>
    </xf>
    <xf numFmtId="0" fontId="0" fillId="0" borderId="0" xfId="0" quotePrefix="1" applyFont="1" applyFill="1" applyBorder="1" applyAlignment="1">
      <alignment horizontal="right"/>
    </xf>
    <xf numFmtId="0" fontId="52" fillId="0" borderId="39" xfId="0" applyFont="1" applyBorder="1" applyAlignment="1">
      <alignment horizontal="center"/>
    </xf>
    <xf numFmtId="0" fontId="52" fillId="0" borderId="75" xfId="0" applyFont="1" applyBorder="1" applyAlignment="1">
      <alignment horizontal="center"/>
    </xf>
    <xf numFmtId="0" fontId="59" fillId="0" borderId="0" xfId="0" applyFont="1" applyAlignment="1">
      <alignment horizontal="right"/>
    </xf>
    <xf numFmtId="0" fontId="28" fillId="0" borderId="0" xfId="0" quotePrefix="1" applyFont="1"/>
    <xf numFmtId="0" fontId="11" fillId="5" borderId="10" xfId="5" applyFont="1" applyFill="1" applyBorder="1" applyAlignment="1">
      <alignment horizontal="left" vertical="top" wrapText="1"/>
    </xf>
    <xf numFmtId="0" fontId="11" fillId="5" borderId="1" xfId="5" applyFont="1" applyFill="1" applyBorder="1" applyAlignment="1">
      <alignment horizontal="left" vertical="top" wrapText="1"/>
    </xf>
    <xf numFmtId="0" fontId="11" fillId="5" borderId="5" xfId="5" applyFont="1" applyFill="1" applyBorder="1" applyAlignment="1">
      <alignment horizontal="left" vertical="top" wrapText="1"/>
    </xf>
    <xf numFmtId="0" fontId="4" fillId="5" borderId="0" xfId="5" applyFont="1" applyFill="1" applyBorder="1" applyAlignment="1">
      <alignment horizontal="left" vertical="top" wrapText="1"/>
    </xf>
    <xf numFmtId="0" fontId="11" fillId="5" borderId="33" xfId="5" applyFont="1" applyFill="1" applyBorder="1" applyAlignment="1">
      <alignment horizontal="left" vertical="top" wrapText="1"/>
    </xf>
    <xf numFmtId="0" fontId="4" fillId="5" borderId="33" xfId="5" applyFont="1" applyFill="1" applyBorder="1" applyAlignment="1">
      <alignment horizontal="left" vertical="top" wrapText="1"/>
    </xf>
    <xf numFmtId="0" fontId="31" fillId="5" borderId="1" xfId="0" applyFont="1" applyFill="1" applyBorder="1" applyAlignment="1">
      <alignment horizontal="left" vertical="top" wrapText="1"/>
    </xf>
    <xf numFmtId="0" fontId="31" fillId="5" borderId="5" xfId="0" applyFont="1" applyFill="1" applyBorder="1" applyAlignment="1">
      <alignment horizontal="left" vertical="top" wrapText="1"/>
    </xf>
    <xf numFmtId="0" fontId="4" fillId="5" borderId="10" xfId="5" applyNumberFormat="1" applyFont="1" applyFill="1" applyBorder="1" applyAlignment="1">
      <alignment horizontal="left" vertical="top" wrapText="1"/>
    </xf>
    <xf numFmtId="0" fontId="4" fillId="5" borderId="10" xfId="5" applyFont="1" applyFill="1" applyBorder="1" applyAlignment="1">
      <alignment vertical="top" wrapText="1"/>
    </xf>
    <xf numFmtId="0" fontId="4" fillId="5" borderId="1" xfId="5" applyFont="1" applyFill="1" applyBorder="1" applyAlignment="1">
      <alignment vertical="top" wrapText="1"/>
    </xf>
    <xf numFmtId="0" fontId="4" fillId="5" borderId="5" xfId="5" applyFont="1" applyFill="1" applyBorder="1" applyAlignment="1">
      <alignment vertical="top" wrapText="1"/>
    </xf>
    <xf numFmtId="0" fontId="4" fillId="5" borderId="33" xfId="5" applyFont="1" applyFill="1" applyBorder="1" applyAlignment="1">
      <alignment vertical="top" wrapText="1"/>
    </xf>
    <xf numFmtId="0" fontId="28" fillId="0" borderId="48" xfId="0" applyFont="1" applyBorder="1" applyAlignment="1">
      <alignment horizontal="center" vertical="center"/>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28" fillId="0" borderId="13" xfId="0" applyFont="1" applyBorder="1" applyAlignment="1">
      <alignment horizontal="center" vertical="center"/>
    </xf>
    <xf numFmtId="0" fontId="4" fillId="0" borderId="45" xfId="5" applyFont="1" applyBorder="1" applyAlignment="1">
      <alignment horizontal="left" vertical="top" wrapText="1"/>
    </xf>
    <xf numFmtId="0" fontId="4" fillId="0" borderId="43" xfId="5" applyFont="1" applyBorder="1" applyAlignment="1">
      <alignment horizontal="left" vertical="top" wrapText="1"/>
    </xf>
    <xf numFmtId="0" fontId="4" fillId="0" borderId="38" xfId="5" applyFont="1" applyBorder="1" applyAlignment="1">
      <alignment horizontal="left" vertical="top" wrapText="1"/>
    </xf>
    <xf numFmtId="0" fontId="4" fillId="0" borderId="10" xfId="5" applyFont="1" applyBorder="1" applyAlignment="1">
      <alignment horizontal="left" vertical="top" wrapText="1"/>
    </xf>
    <xf numFmtId="0" fontId="4" fillId="0" borderId="5" xfId="5" applyFont="1" applyBorder="1" applyAlignment="1">
      <alignment horizontal="left" vertical="top" wrapText="1"/>
    </xf>
    <xf numFmtId="0" fontId="4" fillId="0" borderId="33" xfId="5" applyFont="1" applyBorder="1" applyAlignment="1">
      <alignment horizontal="left" vertical="top" wrapText="1"/>
    </xf>
    <xf numFmtId="0" fontId="4" fillId="0" borderId="15" xfId="5" applyFont="1" applyBorder="1" applyAlignment="1">
      <alignment horizontal="left" vertical="top" wrapText="1"/>
    </xf>
    <xf numFmtId="0" fontId="31" fillId="0" borderId="2" xfId="5" applyFont="1" applyBorder="1" applyAlignment="1">
      <alignment vertical="top"/>
    </xf>
    <xf numFmtId="0" fontId="4" fillId="7" borderId="1" xfId="5" applyFont="1" applyFill="1" applyBorder="1" applyAlignment="1">
      <alignment horizontal="left" vertical="top"/>
    </xf>
    <xf numFmtId="0" fontId="31" fillId="0" borderId="2" xfId="0" applyFont="1" applyBorder="1" applyAlignment="1">
      <alignment horizontal="left" vertical="top"/>
    </xf>
    <xf numFmtId="0" fontId="28" fillId="0" borderId="43" xfId="0" applyFont="1" applyBorder="1" applyAlignment="1">
      <alignment horizontal="center" vertical="center"/>
    </xf>
    <xf numFmtId="0" fontId="25" fillId="0" borderId="0" xfId="3" applyAlignment="1" applyProtection="1"/>
    <xf numFmtId="0" fontId="62" fillId="0" borderId="0" xfId="0" applyFont="1" applyAlignment="1">
      <alignment horizontal="right"/>
    </xf>
    <xf numFmtId="0" fontId="63" fillId="0" borderId="0" xfId="0" applyFont="1" applyAlignment="1">
      <alignment horizontal="right"/>
    </xf>
    <xf numFmtId="0" fontId="3" fillId="5" borderId="0" xfId="5" applyFont="1" applyFill="1" applyBorder="1"/>
    <xf numFmtId="0" fontId="28" fillId="9" borderId="0" xfId="0" quotePrefix="1" applyFont="1" applyFill="1" applyBorder="1"/>
    <xf numFmtId="165" fontId="28" fillId="9" borderId="0" xfId="0" applyNumberFormat="1" applyFont="1" applyFill="1"/>
    <xf numFmtId="0" fontId="33" fillId="0" borderId="0" xfId="0" applyFont="1" applyFill="1" applyBorder="1" applyAlignment="1">
      <alignment horizontal="left"/>
    </xf>
    <xf numFmtId="0" fontId="37" fillId="0" borderId="0" xfId="0" applyFont="1" applyFill="1" applyBorder="1"/>
    <xf numFmtId="0" fontId="33" fillId="0" borderId="0" xfId="0" applyFont="1" applyFill="1" applyBorder="1"/>
    <xf numFmtId="0" fontId="28" fillId="0" borderId="0" xfId="0" applyFont="1" applyAlignment="1">
      <alignment wrapText="1"/>
    </xf>
    <xf numFmtId="0" fontId="2" fillId="0" borderId="33" xfId="5" applyFont="1" applyFill="1" applyBorder="1" applyAlignment="1">
      <alignment horizontal="left" vertical="top"/>
    </xf>
    <xf numFmtId="0" fontId="2" fillId="5" borderId="0" xfId="0" applyFont="1" applyFill="1" applyBorder="1" applyAlignment="1">
      <alignment horizontal="left" vertical="top"/>
    </xf>
    <xf numFmtId="0" fontId="2" fillId="0" borderId="33" xfId="5" applyFont="1" applyBorder="1" applyAlignment="1">
      <alignment horizontal="left" vertical="top"/>
    </xf>
    <xf numFmtId="0" fontId="2" fillId="5" borderId="72" xfId="0" applyFont="1" applyFill="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52" fillId="0" borderId="1" xfId="0" applyFont="1" applyBorder="1" applyAlignment="1">
      <alignment wrapText="1"/>
    </xf>
    <xf numFmtId="0" fontId="2" fillId="5" borderId="0" xfId="5" applyFont="1" applyFill="1" applyBorder="1" applyAlignment="1">
      <alignment horizontal="left" vertical="top"/>
    </xf>
    <xf numFmtId="0" fontId="0" fillId="5" borderId="0" xfId="0" applyFill="1" applyBorder="1" applyAlignment="1">
      <alignment horizontal="left" vertical="top"/>
    </xf>
    <xf numFmtId="0" fontId="5" fillId="5" borderId="69" xfId="5" applyFont="1" applyFill="1" applyBorder="1" applyAlignment="1">
      <alignment horizontal="left"/>
    </xf>
    <xf numFmtId="0" fontId="3" fillId="5" borderId="17" xfId="5" applyFont="1" applyFill="1" applyBorder="1" applyAlignment="1">
      <alignment horizontal="left"/>
    </xf>
    <xf numFmtId="0" fontId="0" fillId="5" borderId="14" xfId="0" applyFill="1" applyBorder="1" applyAlignment="1"/>
    <xf numFmtId="0" fontId="36" fillId="5" borderId="16" xfId="2" applyFont="1" applyFill="1" applyBorder="1" applyAlignment="1">
      <alignment horizontal="left"/>
    </xf>
    <xf numFmtId="0" fontId="36" fillId="5" borderId="0" xfId="2" applyFont="1" applyFill="1" applyBorder="1" applyAlignment="1">
      <alignment horizontal="left"/>
    </xf>
    <xf numFmtId="0" fontId="36" fillId="5" borderId="41" xfId="2" applyFont="1" applyFill="1" applyBorder="1" applyAlignment="1">
      <alignment horizontal="left"/>
    </xf>
    <xf numFmtId="0" fontId="27" fillId="5" borderId="41" xfId="0" applyFont="1" applyFill="1" applyBorder="1" applyAlignment="1">
      <alignment horizontal="left"/>
    </xf>
    <xf numFmtId="0" fontId="28" fillId="5" borderId="16" xfId="0" applyFont="1" applyFill="1" applyBorder="1" applyAlignment="1">
      <alignment horizontal="center"/>
    </xf>
    <xf numFmtId="0" fontId="31" fillId="5" borderId="16" xfId="0" applyFont="1" applyFill="1" applyBorder="1" applyAlignment="1">
      <alignment horizontal="center"/>
    </xf>
    <xf numFmtId="0" fontId="28" fillId="0" borderId="8" xfId="0" applyFont="1" applyBorder="1" applyAlignment="1">
      <alignment horizontal="center" vertical="center"/>
    </xf>
    <xf numFmtId="0" fontId="28" fillId="8" borderId="37" xfId="0" applyFont="1" applyFill="1" applyBorder="1" applyAlignment="1">
      <alignment horizontal="center" vertical="center" wrapText="1"/>
    </xf>
    <xf numFmtId="0" fontId="28" fillId="8" borderId="14" xfId="0" applyFont="1" applyFill="1" applyBorder="1"/>
    <xf numFmtId="0" fontId="8" fillId="8" borderId="37" xfId="0" applyFont="1" applyFill="1" applyBorder="1" applyAlignment="1">
      <alignment horizontal="left"/>
    </xf>
    <xf numFmtId="0" fontId="28" fillId="8" borderId="14" xfId="0" applyFont="1" applyFill="1" applyBorder="1" applyAlignment="1">
      <alignment horizontal="left"/>
    </xf>
    <xf numFmtId="0" fontId="29" fillId="8" borderId="37" xfId="0" applyFont="1" applyFill="1" applyBorder="1"/>
    <xf numFmtId="0" fontId="28" fillId="0" borderId="38" xfId="0" applyFont="1" applyBorder="1" applyAlignment="1">
      <alignment horizontal="center" vertical="center"/>
    </xf>
    <xf numFmtId="0" fontId="28" fillId="0" borderId="74" xfId="0" applyFont="1" applyBorder="1" applyAlignment="1">
      <alignment horizontal="center" vertical="center"/>
    </xf>
    <xf numFmtId="0" fontId="4" fillId="0" borderId="2" xfId="5" applyFont="1" applyBorder="1" applyAlignment="1">
      <alignment horizontal="left" vertical="top" wrapText="1"/>
    </xf>
    <xf numFmtId="0" fontId="3" fillId="0" borderId="19" xfId="5" applyFont="1" applyFill="1" applyBorder="1" applyAlignment="1">
      <alignment horizontal="left" vertical="center"/>
    </xf>
    <xf numFmtId="0" fontId="4" fillId="0" borderId="2" xfId="5" applyNumberFormat="1" applyFont="1" applyBorder="1" applyAlignment="1">
      <alignment horizontal="left" vertical="top" wrapText="1"/>
    </xf>
    <xf numFmtId="0" fontId="3" fillId="0" borderId="22" xfId="5" applyFont="1" applyBorder="1" applyAlignment="1">
      <alignment horizontal="center" vertical="center" wrapText="1"/>
    </xf>
    <xf numFmtId="0" fontId="28" fillId="5" borderId="37" xfId="0" applyFont="1" applyFill="1" applyBorder="1"/>
    <xf numFmtId="0" fontId="27" fillId="0" borderId="22" xfId="0" applyFont="1" applyBorder="1" applyAlignment="1">
      <alignment horizontal="center" vertical="center"/>
    </xf>
    <xf numFmtId="0" fontId="3" fillId="0" borderId="18" xfId="5" applyFont="1" applyBorder="1" applyAlignment="1">
      <alignment horizontal="center" vertical="center" wrapText="1"/>
    </xf>
    <xf numFmtId="0" fontId="3" fillId="8" borderId="37" xfId="5" applyFont="1" applyFill="1" applyBorder="1" applyAlignment="1">
      <alignment horizontal="center" vertical="center" wrapText="1"/>
    </xf>
    <xf numFmtId="0" fontId="3" fillId="0" borderId="31" xfId="5" applyFont="1" applyBorder="1" applyAlignment="1">
      <alignment horizontal="center" vertical="center" wrapText="1"/>
    </xf>
    <xf numFmtId="0" fontId="4" fillId="5" borderId="3" xfId="5" applyFont="1" applyFill="1" applyBorder="1" applyAlignment="1">
      <alignment vertical="top" wrapText="1"/>
    </xf>
    <xf numFmtId="0" fontId="11" fillId="5" borderId="3" xfId="5" applyFont="1" applyFill="1" applyBorder="1" applyAlignment="1">
      <alignment horizontal="left" vertical="top" wrapText="1"/>
    </xf>
    <xf numFmtId="0" fontId="4" fillId="5" borderId="3" xfId="5" applyFont="1" applyFill="1" applyBorder="1" applyAlignment="1">
      <alignment horizontal="left" vertical="top" wrapText="1"/>
    </xf>
    <xf numFmtId="0" fontId="4" fillId="5" borderId="3" xfId="5" applyFont="1" applyFill="1" applyBorder="1" applyAlignment="1">
      <alignment horizontal="center" vertical="center"/>
    </xf>
    <xf numFmtId="0" fontId="4" fillId="0" borderId="3" xfId="5" applyFont="1" applyBorder="1" applyAlignment="1">
      <alignment horizontal="left" vertical="top" wrapText="1"/>
    </xf>
    <xf numFmtId="0" fontId="29" fillId="0" borderId="0" xfId="0" applyFont="1" applyBorder="1" applyAlignment="1">
      <alignment horizontal="left"/>
    </xf>
    <xf numFmtId="0" fontId="25" fillId="0" borderId="1" xfId="3" applyBorder="1" applyAlignment="1" applyProtection="1">
      <alignment horizontal="left" vertical="top" wrapText="1"/>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66" fillId="11" borderId="0" xfId="0" applyFont="1" applyFill="1" applyAlignment="1">
      <alignment vertical="top" indent="1"/>
    </xf>
    <xf numFmtId="0" fontId="66" fillId="11" borderId="0" xfId="0" applyFont="1" applyFill="1" applyAlignment="1">
      <alignment vertical="top" wrapText="1" indent="1"/>
    </xf>
    <xf numFmtId="0" fontId="0" fillId="0" borderId="0" xfId="0" applyFill="1"/>
    <xf numFmtId="0" fontId="27" fillId="0" borderId="10" xfId="0" quotePrefix="1" applyFont="1" applyFill="1" applyBorder="1" applyAlignment="1">
      <alignment horizontal="center" vertical="center"/>
    </xf>
    <xf numFmtId="0" fontId="25" fillId="0" borderId="1" xfId="3" applyBorder="1" applyAlignment="1" applyProtection="1">
      <alignment horizontal="center" vertical="top" wrapText="1"/>
    </xf>
    <xf numFmtId="0" fontId="25" fillId="0" borderId="3" xfId="3" applyBorder="1" applyAlignment="1" applyProtection="1">
      <alignment horizontal="center" vertical="top" wrapText="1"/>
    </xf>
    <xf numFmtId="0" fontId="25" fillId="0" borderId="29" xfId="3" applyBorder="1" applyAlignment="1" applyProtection="1">
      <alignment horizontal="center" vertical="top" wrapText="1"/>
    </xf>
    <xf numFmtId="0" fontId="25" fillId="0" borderId="68" xfId="3" applyBorder="1" applyAlignment="1" applyProtection="1">
      <alignment horizontal="center" vertical="top" wrapText="1"/>
    </xf>
    <xf numFmtId="0" fontId="11" fillId="0" borderId="1" xfId="5" applyFont="1" applyFill="1" applyBorder="1" applyAlignment="1">
      <alignment horizontal="left" vertical="top" wrapText="1"/>
    </xf>
    <xf numFmtId="0" fontId="25" fillId="0" borderId="0" xfId="3" applyAlignment="1" applyProtection="1">
      <alignment wrapText="1"/>
    </xf>
    <xf numFmtId="0" fontId="27" fillId="10" borderId="0" xfId="0" applyFont="1" applyFill="1" applyBorder="1" applyAlignment="1">
      <alignment vertical="center"/>
    </xf>
    <xf numFmtId="0" fontId="0" fillId="10" borderId="0" xfId="0" applyFill="1" applyBorder="1" applyAlignment="1"/>
    <xf numFmtId="0" fontId="28" fillId="10" borderId="0" xfId="0" applyFont="1" applyFill="1" applyBorder="1" applyAlignment="1">
      <alignment horizontal="center"/>
    </xf>
    <xf numFmtId="0" fontId="28" fillId="10" borderId="0" xfId="0" applyFont="1" applyFill="1" applyAlignment="1">
      <alignment horizontal="center"/>
    </xf>
    <xf numFmtId="0" fontId="28" fillId="10" borderId="0" xfId="0" applyFont="1" applyFill="1"/>
    <xf numFmtId="0" fontId="27" fillId="0" borderId="5" xfId="0" applyFont="1" applyFill="1" applyBorder="1" applyAlignment="1">
      <alignment horizontal="center" vertical="center"/>
    </xf>
    <xf numFmtId="0" fontId="13" fillId="9" borderId="16" xfId="0" applyFont="1" applyFill="1" applyBorder="1"/>
    <xf numFmtId="0" fontId="13" fillId="9" borderId="0" xfId="0" applyFont="1" applyFill="1" applyBorder="1"/>
    <xf numFmtId="0" fontId="24" fillId="3" borderId="0" xfId="2"/>
    <xf numFmtId="0" fontId="66" fillId="10" borderId="0" xfId="0" applyFont="1" applyFill="1" applyAlignment="1">
      <alignment vertical="top" indent="1"/>
    </xf>
    <xf numFmtId="0" fontId="66" fillId="10" borderId="0" xfId="0" applyFont="1" applyFill="1" applyAlignment="1">
      <alignment vertical="top" wrapText="1" indent="1"/>
    </xf>
    <xf numFmtId="0" fontId="28" fillId="10" borderId="0" xfId="0" applyFont="1" applyFill="1" applyAlignment="1">
      <alignment wrapText="1"/>
    </xf>
    <xf numFmtId="0" fontId="29" fillId="8" borderId="44" xfId="0" applyFont="1" applyFill="1" applyBorder="1" applyAlignment="1">
      <alignment horizontal="left" vertical="center" wrapText="1"/>
    </xf>
    <xf numFmtId="0" fontId="0" fillId="8" borderId="41" xfId="0" applyFill="1" applyBorder="1" applyAlignment="1">
      <alignment horizontal="left"/>
    </xf>
    <xf numFmtId="0" fontId="0" fillId="8" borderId="47" xfId="0" applyFill="1" applyBorder="1" applyAlignment="1">
      <alignment horizontal="left"/>
    </xf>
    <xf numFmtId="2" fontId="28" fillId="0" borderId="49" xfId="0" applyNumberFormat="1" applyFont="1" applyFill="1" applyBorder="1" applyAlignment="1">
      <alignment horizontal="left" vertical="top" wrapText="1"/>
    </xf>
    <xf numFmtId="2" fontId="0" fillId="0" borderId="27" xfId="0" applyNumberFormat="1" applyFill="1" applyBorder="1" applyAlignment="1">
      <alignment horizontal="left" vertical="top" wrapText="1"/>
    </xf>
    <xf numFmtId="2" fontId="0" fillId="0" borderId="71" xfId="0" applyNumberFormat="1" applyFill="1" applyBorder="1" applyAlignment="1">
      <alignment horizontal="left" vertical="top" wrapText="1"/>
    </xf>
    <xf numFmtId="2" fontId="0" fillId="0" borderId="17" xfId="0" applyNumberFormat="1" applyFill="1" applyBorder="1" applyAlignment="1">
      <alignment horizontal="left" vertical="top" wrapText="1"/>
    </xf>
    <xf numFmtId="2" fontId="0" fillId="0" borderId="72" xfId="0" applyNumberFormat="1" applyFill="1" applyBorder="1" applyAlignment="1">
      <alignment horizontal="left" vertical="top" wrapText="1"/>
    </xf>
    <xf numFmtId="2" fontId="0" fillId="0" borderId="21" xfId="0" applyNumberFormat="1" applyFill="1" applyBorder="1" applyAlignment="1">
      <alignment horizontal="left" vertical="top" wrapText="1"/>
    </xf>
    <xf numFmtId="0" fontId="27" fillId="0" borderId="49" xfId="0" applyFont="1" applyFill="1" applyBorder="1" applyAlignment="1">
      <alignment horizontal="left" vertical="center"/>
    </xf>
    <xf numFmtId="0" fontId="27" fillId="0" borderId="27" xfId="0" applyFont="1" applyFill="1" applyBorder="1" applyAlignment="1">
      <alignment horizontal="left" vertical="center"/>
    </xf>
    <xf numFmtId="0" fontId="2" fillId="0" borderId="72" xfId="5" applyFont="1" applyBorder="1" applyAlignment="1">
      <alignment horizontal="left" vertical="top"/>
    </xf>
    <xf numFmtId="0" fontId="0" fillId="0" borderId="45" xfId="0" applyBorder="1" applyAlignment="1">
      <alignment horizontal="left" vertical="top"/>
    </xf>
    <xf numFmtId="0" fontId="27" fillId="0" borderId="72" xfId="0" applyFont="1" applyFill="1" applyBorder="1" applyAlignment="1">
      <alignment horizontal="left" vertical="center"/>
    </xf>
    <xf numFmtId="0" fontId="27" fillId="0" borderId="21" xfId="0" applyFont="1" applyFill="1" applyBorder="1" applyAlignment="1">
      <alignment horizontal="left" vertical="center"/>
    </xf>
    <xf numFmtId="0" fontId="16" fillId="8" borderId="12" xfId="5" applyFont="1" applyFill="1" applyBorder="1" applyAlignment="1">
      <alignment horizontal="center" vertical="center"/>
    </xf>
    <xf numFmtId="0" fontId="0" fillId="0" borderId="59" xfId="0" applyBorder="1" applyAlignment="1">
      <alignment horizontal="center"/>
    </xf>
    <xf numFmtId="0" fontId="0" fillId="0" borderId="9" xfId="0" applyBorder="1" applyAlignment="1">
      <alignment horizontal="center"/>
    </xf>
    <xf numFmtId="0" fontId="2" fillId="0" borderId="71" xfId="5" applyFont="1" applyBorder="1" applyAlignment="1">
      <alignment horizontal="left" vertical="top"/>
    </xf>
    <xf numFmtId="0" fontId="0" fillId="0" borderId="40" xfId="0" applyBorder="1" applyAlignment="1">
      <alignment horizontal="left" vertical="top"/>
    </xf>
    <xf numFmtId="0" fontId="1" fillId="5" borderId="20" xfId="5" applyFont="1" applyFill="1" applyBorder="1" applyAlignment="1">
      <alignment horizontal="right" vertical="top"/>
    </xf>
    <xf numFmtId="0" fontId="1" fillId="5" borderId="23" xfId="5" applyFont="1" applyFill="1" applyBorder="1" applyAlignment="1">
      <alignment horizontal="right" vertical="top"/>
    </xf>
    <xf numFmtId="0" fontId="1" fillId="5" borderId="32" xfId="5" applyFont="1" applyFill="1" applyBorder="1" applyAlignment="1">
      <alignment horizontal="right" vertical="top"/>
    </xf>
    <xf numFmtId="0" fontId="1" fillId="5" borderId="70" xfId="5" applyFont="1" applyFill="1" applyBorder="1" applyAlignment="1">
      <alignment horizontal="right" vertical="top"/>
    </xf>
    <xf numFmtId="0" fontId="8" fillId="8" borderId="76" xfId="5" applyFont="1" applyFill="1" applyBorder="1" applyAlignment="1">
      <alignment horizontal="left" vertical="center"/>
    </xf>
    <xf numFmtId="0" fontId="49" fillId="0" borderId="42" xfId="0" applyFont="1" applyBorder="1" applyAlignment="1"/>
    <xf numFmtId="0" fontId="49" fillId="0" borderId="69" xfId="0" applyFont="1" applyBorder="1" applyAlignment="1"/>
    <xf numFmtId="0" fontId="5" fillId="8" borderId="76" xfId="5" applyFont="1" applyFill="1" applyBorder="1" applyAlignment="1">
      <alignment horizontal="left" vertical="center"/>
    </xf>
    <xf numFmtId="0" fontId="0" fillId="0" borderId="42" xfId="0" applyBorder="1" applyAlignment="1"/>
    <xf numFmtId="0" fontId="5" fillId="8" borderId="62" xfId="5" applyFont="1" applyFill="1" applyBorder="1" applyAlignment="1">
      <alignment horizontal="left" vertical="center"/>
    </xf>
    <xf numFmtId="0" fontId="0" fillId="0" borderId="61" xfId="0" applyBorder="1" applyAlignment="1"/>
    <xf numFmtId="0" fontId="0" fillId="0" borderId="24" xfId="0" applyBorder="1" applyAlignment="1"/>
    <xf numFmtId="0" fontId="0" fillId="0" borderId="59" xfId="0" applyBorder="1" applyAlignment="1">
      <alignment vertical="center"/>
    </xf>
    <xf numFmtId="0" fontId="0" fillId="0" borderId="9" xfId="0" applyBorder="1" applyAlignment="1">
      <alignment vertical="center"/>
    </xf>
    <xf numFmtId="0" fontId="4" fillId="8" borderId="37" xfId="5" applyFont="1" applyFill="1" applyBorder="1" applyAlignment="1">
      <alignment horizontal="center" vertical="center" wrapText="1"/>
    </xf>
    <xf numFmtId="0" fontId="0" fillId="8" borderId="36" xfId="0" applyFill="1" applyBorder="1" applyAlignment="1"/>
    <xf numFmtId="0" fontId="0" fillId="8" borderId="14" xfId="0" applyFill="1" applyBorder="1" applyAlignment="1"/>
    <xf numFmtId="0" fontId="25" fillId="0" borderId="71" xfId="3" applyFill="1" applyBorder="1" applyAlignment="1" applyProtection="1">
      <alignment horizontal="left" vertical="top"/>
    </xf>
    <xf numFmtId="0" fontId="25" fillId="0" borderId="40" xfId="3" applyBorder="1" applyAlignment="1" applyProtection="1">
      <alignment horizontal="left" vertical="top"/>
    </xf>
    <xf numFmtId="0" fontId="2" fillId="0" borderId="49" xfId="5" applyFont="1" applyFill="1" applyBorder="1" applyAlignment="1">
      <alignment horizontal="left" vertical="top"/>
    </xf>
    <xf numFmtId="0" fontId="0" fillId="0" borderId="43" xfId="0" applyFont="1" applyBorder="1" applyAlignment="1">
      <alignment horizontal="left" vertical="top"/>
    </xf>
    <xf numFmtId="0" fontId="2" fillId="0" borderId="71" xfId="5" applyFont="1" applyFill="1" applyBorder="1" applyAlignment="1">
      <alignment horizontal="left" vertical="top"/>
    </xf>
    <xf numFmtId="0" fontId="0" fillId="0" borderId="40" xfId="0" applyFont="1" applyBorder="1" applyAlignment="1">
      <alignment horizontal="left" vertical="top"/>
    </xf>
    <xf numFmtId="0" fontId="0" fillId="0" borderId="69" xfId="0" applyBorder="1" applyAlignment="1"/>
    <xf numFmtId="0" fontId="6" fillId="8" borderId="44" xfId="5" applyFont="1" applyFill="1" applyBorder="1" applyAlignment="1">
      <alignment horizontal="left" vertical="center" wrapText="1"/>
    </xf>
    <xf numFmtId="0" fontId="0" fillId="8" borderId="41" xfId="0" applyFont="1" applyFill="1" applyBorder="1" applyAlignment="1">
      <alignment horizontal="left" wrapText="1"/>
    </xf>
    <xf numFmtId="0" fontId="0" fillId="8" borderId="47" xfId="0" applyFont="1" applyFill="1" applyBorder="1" applyAlignment="1">
      <alignment horizontal="left" wrapText="1"/>
    </xf>
    <xf numFmtId="0" fontId="4" fillId="8" borderId="36" xfId="5" applyFont="1" applyFill="1" applyBorder="1" applyAlignment="1">
      <alignment vertical="center" wrapText="1"/>
    </xf>
    <xf numFmtId="0" fontId="27" fillId="8" borderId="36" xfId="5" applyFont="1" applyFill="1" applyBorder="1" applyAlignment="1">
      <alignment horizontal="center" vertical="center"/>
    </xf>
    <xf numFmtId="0" fontId="0" fillId="0" borderId="36" xfId="0" applyBorder="1" applyAlignment="1"/>
    <xf numFmtId="0" fontId="27" fillId="8" borderId="37" xfId="5" applyFont="1" applyFill="1" applyBorder="1" applyAlignment="1">
      <alignment horizontal="center" vertical="center"/>
    </xf>
    <xf numFmtId="0" fontId="5" fillId="8" borderId="44" xfId="5" applyFont="1" applyFill="1" applyBorder="1" applyAlignment="1">
      <alignment horizontal="left" vertical="center" wrapText="1"/>
    </xf>
    <xf numFmtId="0" fontId="43" fillId="0" borderId="61" xfId="0" applyFont="1" applyBorder="1" applyAlignment="1"/>
    <xf numFmtId="0" fontId="44" fillId="8" borderId="12" xfId="5" applyFont="1" applyFill="1" applyBorder="1" applyAlignment="1">
      <alignment horizontal="left" vertical="center" wrapText="1"/>
    </xf>
    <xf numFmtId="0" fontId="0" fillId="8" borderId="59" xfId="0" applyFill="1" applyBorder="1" applyAlignment="1"/>
    <xf numFmtId="0" fontId="0" fillId="0" borderId="59" xfId="0" applyBorder="1" applyAlignment="1"/>
    <xf numFmtId="0" fontId="5" fillId="8" borderId="42" xfId="5" applyFont="1" applyFill="1" applyBorder="1" applyAlignment="1">
      <alignment horizontal="left" vertical="center"/>
    </xf>
    <xf numFmtId="0" fontId="5" fillId="8" borderId="60" xfId="5" applyFont="1" applyFill="1" applyBorder="1" applyAlignment="1">
      <alignment horizontal="left" vertical="center"/>
    </xf>
    <xf numFmtId="0" fontId="43" fillId="0" borderId="58" xfId="0" applyFont="1" applyBorder="1" applyAlignment="1"/>
    <xf numFmtId="0" fontId="6" fillId="0" borderId="71" xfId="5" applyFont="1" applyFill="1" applyBorder="1" applyAlignment="1">
      <alignment horizontal="left" wrapText="1"/>
    </xf>
    <xf numFmtId="0" fontId="28" fillId="0" borderId="0" xfId="0" applyFont="1" applyAlignment="1">
      <alignment horizontal="left"/>
    </xf>
    <xf numFmtId="0" fontId="52" fillId="0" borderId="1" xfId="0" applyFont="1" applyBorder="1" applyAlignment="1">
      <alignment wrapText="1"/>
    </xf>
    <xf numFmtId="0" fontId="52" fillId="0" borderId="1" xfId="0" applyFont="1" applyBorder="1" applyAlignment="1"/>
    <xf numFmtId="0" fontId="48" fillId="0" borderId="0" xfId="0" applyFont="1"/>
  </cellXfs>
  <cellStyles count="6">
    <cellStyle name="Bad" xfId="1" builtinId="27"/>
    <cellStyle name="Good" xfId="2" builtinId="26"/>
    <cellStyle name="Hyperlink" xfId="3" builtinId="8"/>
    <cellStyle name="Neutral" xfId="4" builtinId="28"/>
    <cellStyle name="Normal" xfId="0" builtinId="0"/>
    <cellStyle name="Normal 2" xfId="5"/>
  </cellStyles>
  <dxfs count="50">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ill>
        <patternFill>
          <bgColor theme="0" tint="-0.14996795556505021"/>
        </patternFill>
      </fill>
    </dxf>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ont>
        <b val="0"/>
        <i val="0"/>
        <color theme="5" tint="-0.24994659260841701"/>
        <name val="Cambria"/>
        <scheme val="none"/>
      </font>
      <fill>
        <patternFill>
          <bgColor theme="5" tint="0.79998168889431442"/>
        </patternFill>
      </fill>
    </dxf>
    <dxf>
      <font>
        <condense val="0"/>
        <extend val="0"/>
        <color rgb="FF9C6500"/>
      </font>
      <fill>
        <patternFill>
          <bgColor rgb="FFFFEB9C"/>
        </patternFill>
      </fill>
    </dxf>
    <dxf>
      <font>
        <condense val="0"/>
        <extend val="0"/>
        <color rgb="FF006100"/>
      </font>
      <fill>
        <patternFill>
          <bgColor rgb="FFC6EFCE"/>
        </patternFill>
      </fill>
    </dxf>
    <dxf>
      <font>
        <color theme="4"/>
      </font>
      <fill>
        <patternFill>
          <bgColor theme="3" tint="0.79998168889431442"/>
        </patternFill>
      </fill>
    </dxf>
    <dxf>
      <fill>
        <patternFill>
          <bgColor theme="0" tint="-0.14996795556505021"/>
        </patternFill>
      </fill>
    </dxf>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ont>
        <b val="0"/>
        <i val="0"/>
        <color theme="5" tint="-0.24994659260841701"/>
        <name val="Cambria"/>
        <scheme val="none"/>
      </font>
      <fill>
        <patternFill>
          <bgColor theme="5" tint="0.79998168889431442"/>
        </patternFill>
      </fill>
    </dxf>
    <dxf>
      <font>
        <condense val="0"/>
        <extend val="0"/>
        <color rgb="FF9C6500"/>
      </font>
      <fill>
        <patternFill>
          <bgColor rgb="FFFFEB9C"/>
        </patternFill>
      </fill>
    </dxf>
    <dxf>
      <font>
        <condense val="0"/>
        <extend val="0"/>
        <color rgb="FF006100"/>
      </font>
      <fill>
        <patternFill>
          <bgColor rgb="FFC6EFCE"/>
        </patternFill>
      </fill>
    </dxf>
    <dxf>
      <font>
        <color theme="4"/>
      </font>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76328354198454"/>
          <c:y val="2.8568957289429802E-2"/>
          <c:w val="0.69478406682076532"/>
          <c:h val="0.8000009412661675"/>
        </c:manualLayout>
      </c:layout>
      <c:barChart>
        <c:barDir val="bar"/>
        <c:grouping val="stacked"/>
        <c:varyColors val="0"/>
        <c:ser>
          <c:idx val="0"/>
          <c:order val="0"/>
          <c:spPr>
            <a:noFill/>
            <a:ln w="25400">
              <a:noFill/>
            </a:ln>
          </c:spPr>
          <c:invertIfNegative val="0"/>
          <c:cat>
            <c:strRef>
              <c:f>Timeline!$A$4:$A$24</c:f>
              <c:strCache>
                <c:ptCount val="21"/>
                <c:pt idx="0">
                  <c:v>PHASE 1- PROJECT SCOPING AND PLANNING</c:v>
                </c:pt>
                <c:pt idx="1">
                  <c:v>     Pre-Scoping &amp; Planning Activities</c:v>
                </c:pt>
                <c:pt idx="2">
                  <c:v>     Site Selection &amp; Evaluation Scoping</c:v>
                </c:pt>
                <c:pt idx="3">
                  <c:v>     Hydraulic Model Scoping</c:v>
                </c:pt>
                <c:pt idx="4">
                  <c:v>     GIS Product Scoping</c:v>
                </c:pt>
                <c:pt idx="5">
                  <c:v>     &lt;&lt;Phase 1 Review&gt;&gt;</c:v>
                </c:pt>
                <c:pt idx="7">
                  <c:v>PHASE 2A - HYDRAULIC ANALYSIS</c:v>
                </c:pt>
                <c:pt idx="8">
                  <c:v>     Hydraulic Model Development by Partner</c:v>
                </c:pt>
                <c:pt idx="9">
                  <c:v>     Hydraulic Model Review by NWS</c:v>
                </c:pt>
                <c:pt idx="10">
                  <c:v>     &lt;&lt;Phase 2A Review&gt;&gt;</c:v>
                </c:pt>
                <c:pt idx="12">
                  <c:v>PHASE 2B - MAPPING</c:v>
                </c:pt>
                <c:pt idx="13">
                  <c:v>     Mapping Product Development by Partner</c:v>
                </c:pt>
                <c:pt idx="14">
                  <c:v>     Mapping Product Review by NWS</c:v>
                </c:pt>
                <c:pt idx="15">
                  <c:v>     &lt;&lt;Phase 2B Review&gt;&gt;</c:v>
                </c:pt>
                <c:pt idx="17">
                  <c:v>PHASE 3 - AHPS WEB IMPLEMENTATION</c:v>
                </c:pt>
                <c:pt idx="18">
                  <c:v>     AHPS Beta Site Development</c:v>
                </c:pt>
                <c:pt idx="19">
                  <c:v>     AHPS Beta Map Review</c:v>
                </c:pt>
                <c:pt idx="20">
                  <c:v>     &lt;&lt;Phase 3 Review&gt;&gt;</c:v>
                </c:pt>
              </c:strCache>
            </c:strRef>
          </c:cat>
          <c:val>
            <c:numRef>
              <c:f>Timeline!$B$4:$B$24</c:f>
              <c:numCache>
                <c:formatCode>mm/dd/yyyy</c:formatCode>
                <c:ptCount val="21"/>
                <c:pt idx="0">
                  <c:v>42036</c:v>
                </c:pt>
                <c:pt idx="1">
                  <c:v>42036</c:v>
                </c:pt>
                <c:pt idx="2">
                  <c:v>42036</c:v>
                </c:pt>
                <c:pt idx="3">
                  <c:v>42036</c:v>
                </c:pt>
                <c:pt idx="4">
                  <c:v>42036</c:v>
                </c:pt>
                <c:pt idx="5">
                  <c:v>42094</c:v>
                </c:pt>
                <c:pt idx="7">
                  <c:v>42064</c:v>
                </c:pt>
                <c:pt idx="8">
                  <c:v>42064</c:v>
                </c:pt>
                <c:pt idx="9">
                  <c:v>42125</c:v>
                </c:pt>
                <c:pt idx="10">
                  <c:v>42155</c:v>
                </c:pt>
                <c:pt idx="12">
                  <c:v>42156</c:v>
                </c:pt>
                <c:pt idx="13">
                  <c:v>42156</c:v>
                </c:pt>
                <c:pt idx="14">
                  <c:v>42217</c:v>
                </c:pt>
                <c:pt idx="15">
                  <c:v>42248</c:v>
                </c:pt>
                <c:pt idx="17">
                  <c:v>42248</c:v>
                </c:pt>
                <c:pt idx="18">
                  <c:v>42248</c:v>
                </c:pt>
                <c:pt idx="19">
                  <c:v>42278</c:v>
                </c:pt>
                <c:pt idx="20">
                  <c:v>42309</c:v>
                </c:pt>
              </c:numCache>
            </c:numRef>
          </c:val>
        </c:ser>
        <c:ser>
          <c:idx val="1"/>
          <c:order val="1"/>
          <c:spPr>
            <a:solidFill>
              <a:schemeClr val="tx1"/>
            </a:solidFill>
            <a:ln w="12700">
              <a:noFill/>
              <a:prstDash val="solid"/>
            </a:ln>
          </c:spPr>
          <c:invertIfNegative val="0"/>
          <c:cat>
            <c:strRef>
              <c:f>Timeline!$A$4:$A$24</c:f>
              <c:strCache>
                <c:ptCount val="21"/>
                <c:pt idx="0">
                  <c:v>PHASE 1- PROJECT SCOPING AND PLANNING</c:v>
                </c:pt>
                <c:pt idx="1">
                  <c:v>     Pre-Scoping &amp; Planning Activities</c:v>
                </c:pt>
                <c:pt idx="2">
                  <c:v>     Site Selection &amp; Evaluation Scoping</c:v>
                </c:pt>
                <c:pt idx="3">
                  <c:v>     Hydraulic Model Scoping</c:v>
                </c:pt>
                <c:pt idx="4">
                  <c:v>     GIS Product Scoping</c:v>
                </c:pt>
                <c:pt idx="5">
                  <c:v>     &lt;&lt;Phase 1 Review&gt;&gt;</c:v>
                </c:pt>
                <c:pt idx="7">
                  <c:v>PHASE 2A - HYDRAULIC ANALYSIS</c:v>
                </c:pt>
                <c:pt idx="8">
                  <c:v>     Hydraulic Model Development by Partner</c:v>
                </c:pt>
                <c:pt idx="9">
                  <c:v>     Hydraulic Model Review by NWS</c:v>
                </c:pt>
                <c:pt idx="10">
                  <c:v>     &lt;&lt;Phase 2A Review&gt;&gt;</c:v>
                </c:pt>
                <c:pt idx="12">
                  <c:v>PHASE 2B - MAPPING</c:v>
                </c:pt>
                <c:pt idx="13">
                  <c:v>     Mapping Product Development by Partner</c:v>
                </c:pt>
                <c:pt idx="14">
                  <c:v>     Mapping Product Review by NWS</c:v>
                </c:pt>
                <c:pt idx="15">
                  <c:v>     &lt;&lt;Phase 2B Review&gt;&gt;</c:v>
                </c:pt>
                <c:pt idx="17">
                  <c:v>PHASE 3 - AHPS WEB IMPLEMENTATION</c:v>
                </c:pt>
                <c:pt idx="18">
                  <c:v>     AHPS Beta Site Development</c:v>
                </c:pt>
                <c:pt idx="19">
                  <c:v>     AHPS Beta Map Review</c:v>
                </c:pt>
                <c:pt idx="20">
                  <c:v>     &lt;&lt;Phase 3 Review&gt;&gt;</c:v>
                </c:pt>
              </c:strCache>
            </c:strRef>
          </c:cat>
          <c:val>
            <c:numRef>
              <c:f>Timeline!$F$4:$F$24</c:f>
              <c:numCache>
                <c:formatCode>0</c:formatCode>
                <c:ptCount val="21"/>
                <c:pt idx="0">
                  <c:v>58.674033149171272</c:v>
                </c:pt>
                <c:pt idx="1">
                  <c:v>17</c:v>
                </c:pt>
                <c:pt idx="2">
                  <c:v>45</c:v>
                </c:pt>
                <c:pt idx="3">
                  <c:v>59</c:v>
                </c:pt>
                <c:pt idx="4">
                  <c:v>59</c:v>
                </c:pt>
                <c:pt idx="5">
                  <c:v>0</c:v>
                </c:pt>
                <c:pt idx="7">
                  <c:v>92</c:v>
                </c:pt>
                <c:pt idx="8">
                  <c:v>92</c:v>
                </c:pt>
                <c:pt idx="9">
                  <c:v>31</c:v>
                </c:pt>
                <c:pt idx="10">
                  <c:v>1</c:v>
                </c:pt>
                <c:pt idx="12">
                  <c:v>68.642857142857153</c:v>
                </c:pt>
                <c:pt idx="13">
                  <c:v>93</c:v>
                </c:pt>
                <c:pt idx="14">
                  <c:v>0</c:v>
                </c:pt>
                <c:pt idx="15">
                  <c:v>0</c:v>
                </c:pt>
                <c:pt idx="17">
                  <c:v>0</c:v>
                </c:pt>
                <c:pt idx="18">
                  <c:v>0</c:v>
                </c:pt>
                <c:pt idx="19">
                  <c:v>0</c:v>
                </c:pt>
                <c:pt idx="20">
                  <c:v>0</c:v>
                </c:pt>
              </c:numCache>
            </c:numRef>
          </c:val>
        </c:ser>
        <c:ser>
          <c:idx val="2"/>
          <c:order val="2"/>
          <c:spPr>
            <a:solidFill>
              <a:schemeClr val="tx2"/>
            </a:solidFill>
          </c:spPr>
          <c:invertIfNegative val="0"/>
          <c:val>
            <c:numRef>
              <c:f>Timeline!$G$4:$G$24</c:f>
              <c:numCache>
                <c:formatCode>0</c:formatCode>
                <c:ptCount val="21"/>
                <c:pt idx="0">
                  <c:v>0.32596685082872767</c:v>
                </c:pt>
                <c:pt idx="1">
                  <c:v>0</c:v>
                </c:pt>
                <c:pt idx="2">
                  <c:v>0</c:v>
                </c:pt>
                <c:pt idx="3">
                  <c:v>0</c:v>
                </c:pt>
                <c:pt idx="4">
                  <c:v>0</c:v>
                </c:pt>
                <c:pt idx="5">
                  <c:v>1</c:v>
                </c:pt>
                <c:pt idx="7">
                  <c:v>0</c:v>
                </c:pt>
                <c:pt idx="8">
                  <c:v>0</c:v>
                </c:pt>
                <c:pt idx="9">
                  <c:v>0</c:v>
                </c:pt>
                <c:pt idx="10">
                  <c:v>0</c:v>
                </c:pt>
                <c:pt idx="12">
                  <c:v>24.357142857142847</c:v>
                </c:pt>
                <c:pt idx="13">
                  <c:v>0</c:v>
                </c:pt>
                <c:pt idx="14">
                  <c:v>32</c:v>
                </c:pt>
                <c:pt idx="15">
                  <c:v>1</c:v>
                </c:pt>
                <c:pt idx="17">
                  <c:v>62</c:v>
                </c:pt>
                <c:pt idx="18">
                  <c:v>31</c:v>
                </c:pt>
                <c:pt idx="19">
                  <c:v>32</c:v>
                </c:pt>
                <c:pt idx="20">
                  <c:v>1</c:v>
                </c:pt>
              </c:numCache>
            </c:numRef>
          </c:val>
        </c:ser>
        <c:dLbls>
          <c:showLegendKey val="0"/>
          <c:showVal val="0"/>
          <c:showCatName val="0"/>
          <c:showSerName val="0"/>
          <c:showPercent val="0"/>
          <c:showBubbleSize val="0"/>
        </c:dLbls>
        <c:gapWidth val="150"/>
        <c:overlap val="100"/>
        <c:axId val="293566088"/>
        <c:axId val="293564520"/>
      </c:barChart>
      <c:catAx>
        <c:axId val="293566088"/>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93564520"/>
        <c:crosses val="autoZero"/>
        <c:auto val="1"/>
        <c:lblAlgn val="ctr"/>
        <c:lblOffset val="100"/>
        <c:tickLblSkip val="1"/>
        <c:tickMarkSkip val="1"/>
        <c:noMultiLvlLbl val="0"/>
      </c:catAx>
      <c:valAx>
        <c:axId val="293564520"/>
        <c:scaling>
          <c:orientation val="minMax"/>
          <c:min val="41974"/>
        </c:scaling>
        <c:delete val="0"/>
        <c:axPos val="b"/>
        <c:majorGridlines>
          <c:spPr>
            <a:ln w="3175">
              <a:solidFill>
                <a:srgbClr val="000000"/>
              </a:solidFill>
              <a:prstDash val="solid"/>
            </a:ln>
          </c:spPr>
        </c:majorGridlines>
        <c:numFmt formatCode="mm/dd/yyyy" sourceLinked="0"/>
        <c:majorTickMark val="out"/>
        <c:minorTickMark val="in"/>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293566088"/>
        <c:crosses val="max"/>
        <c:crossBetween val="between"/>
        <c:majorUnit val="3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88407699037621E-2"/>
          <c:y val="3.2750795531089595E-2"/>
          <c:w val="0.85263670166229233"/>
          <c:h val="0.87143544003902162"/>
        </c:manualLayout>
      </c:layout>
      <c:scatterChart>
        <c:scatterStyle val="lineMarker"/>
        <c:varyColors val="0"/>
        <c:ser>
          <c:idx val="0"/>
          <c:order val="0"/>
          <c:tx>
            <c:v>USGS</c:v>
          </c:tx>
          <c:xVal>
            <c:numRef>
              <c:f>'Rating - Fox'!$C$22:$C$5017</c:f>
              <c:numCache>
                <c:formatCode>General</c:formatCode>
                <c:ptCount val="4996"/>
                <c:pt idx="0">
                  <c:v>0</c:v>
                </c:pt>
                <c:pt idx="1">
                  <c:v>62</c:v>
                </c:pt>
                <c:pt idx="2">
                  <c:v>123</c:v>
                </c:pt>
                <c:pt idx="3">
                  <c:v>202</c:v>
                </c:pt>
                <c:pt idx="4">
                  <c:v>305</c:v>
                </c:pt>
                <c:pt idx="5">
                  <c:v>426</c:v>
                </c:pt>
                <c:pt idx="6">
                  <c:v>692</c:v>
                </c:pt>
                <c:pt idx="7">
                  <c:v>816</c:v>
                </c:pt>
                <c:pt idx="8">
                  <c:v>1110</c:v>
                </c:pt>
                <c:pt idx="9">
                  <c:v>1270</c:v>
                </c:pt>
                <c:pt idx="10">
                  <c:v>1450</c:v>
                </c:pt>
                <c:pt idx="11">
                  <c:v>1650</c:v>
                </c:pt>
                <c:pt idx="12">
                  <c:v>1860</c:v>
                </c:pt>
                <c:pt idx="13">
                  <c:v>2070</c:v>
                </c:pt>
                <c:pt idx="14">
                  <c:v>2310</c:v>
                </c:pt>
                <c:pt idx="15">
                  <c:v>2550</c:v>
                </c:pt>
                <c:pt idx="16">
                  <c:v>2800</c:v>
                </c:pt>
                <c:pt idx="17">
                  <c:v>3070</c:v>
                </c:pt>
                <c:pt idx="18">
                  <c:v>3330</c:v>
                </c:pt>
                <c:pt idx="19">
                  <c:v>3610</c:v>
                </c:pt>
                <c:pt idx="20">
                  <c:v>3910</c:v>
                </c:pt>
                <c:pt idx="21">
                  <c:v>4210</c:v>
                </c:pt>
                <c:pt idx="22">
                  <c:v>4520</c:v>
                </c:pt>
                <c:pt idx="23">
                  <c:v>4850</c:v>
                </c:pt>
                <c:pt idx="24">
                  <c:v>5180</c:v>
                </c:pt>
                <c:pt idx="25">
                  <c:v>5520</c:v>
                </c:pt>
                <c:pt idx="26">
                  <c:v>5880</c:v>
                </c:pt>
                <c:pt idx="27">
                  <c:v>6240</c:v>
                </c:pt>
                <c:pt idx="28">
                  <c:v>6600</c:v>
                </c:pt>
                <c:pt idx="29">
                  <c:v>6980</c:v>
                </c:pt>
                <c:pt idx="30">
                  <c:v>7380</c:v>
                </c:pt>
                <c:pt idx="31">
                  <c:v>7770</c:v>
                </c:pt>
                <c:pt idx="32">
                  <c:v>8180</c:v>
                </c:pt>
                <c:pt idx="33">
                  <c:v>8610</c:v>
                </c:pt>
                <c:pt idx="34">
                  <c:v>9030</c:v>
                </c:pt>
                <c:pt idx="35">
                  <c:v>9460</c:v>
                </c:pt>
                <c:pt idx="36">
                  <c:v>9920</c:v>
                </c:pt>
                <c:pt idx="37">
                  <c:v>10400</c:v>
                </c:pt>
                <c:pt idx="38">
                  <c:v>10800</c:v>
                </c:pt>
                <c:pt idx="39">
                  <c:v>11300</c:v>
                </c:pt>
                <c:pt idx="40">
                  <c:v>11800</c:v>
                </c:pt>
                <c:pt idx="41">
                  <c:v>12300</c:v>
                </c:pt>
                <c:pt idx="42">
                  <c:v>12800</c:v>
                </c:pt>
                <c:pt idx="43">
                  <c:v>13300</c:v>
                </c:pt>
                <c:pt idx="44">
                  <c:v>13800</c:v>
                </c:pt>
                <c:pt idx="45">
                  <c:v>14300</c:v>
                </c:pt>
                <c:pt idx="46">
                  <c:v>14900</c:v>
                </c:pt>
                <c:pt idx="47">
                  <c:v>15400</c:v>
                </c:pt>
                <c:pt idx="48">
                  <c:v>15900</c:v>
                </c:pt>
                <c:pt idx="49">
                  <c:v>16500</c:v>
                </c:pt>
                <c:pt idx="50">
                  <c:v>17100</c:v>
                </c:pt>
                <c:pt idx="51">
                  <c:v>17600</c:v>
                </c:pt>
                <c:pt idx="52">
                  <c:v>18200</c:v>
                </c:pt>
                <c:pt idx="53">
                  <c:v>18800</c:v>
                </c:pt>
                <c:pt idx="54">
                  <c:v>19400</c:v>
                </c:pt>
                <c:pt idx="55">
                  <c:v>20000</c:v>
                </c:pt>
                <c:pt idx="56">
                  <c:v>20600</c:v>
                </c:pt>
                <c:pt idx="57">
                  <c:v>21300</c:v>
                </c:pt>
                <c:pt idx="58">
                  <c:v>21900</c:v>
                </c:pt>
                <c:pt idx="59">
                  <c:v>22500</c:v>
                </c:pt>
                <c:pt idx="60">
                  <c:v>23200</c:v>
                </c:pt>
                <c:pt idx="61">
                  <c:v>23800</c:v>
                </c:pt>
                <c:pt idx="62">
                  <c:v>24500</c:v>
                </c:pt>
                <c:pt idx="63">
                  <c:v>25100</c:v>
                </c:pt>
                <c:pt idx="64">
                  <c:v>25800</c:v>
                </c:pt>
                <c:pt idx="65">
                  <c:v>26500</c:v>
                </c:pt>
                <c:pt idx="66">
                  <c:v>27200</c:v>
                </c:pt>
                <c:pt idx="67">
                  <c:v>27900</c:v>
                </c:pt>
                <c:pt idx="68">
                  <c:v>28600</c:v>
                </c:pt>
                <c:pt idx="69">
                  <c:v>29300</c:v>
                </c:pt>
                <c:pt idx="70">
                  <c:v>30000</c:v>
                </c:pt>
                <c:pt idx="71">
                  <c:v>30700</c:v>
                </c:pt>
                <c:pt idx="72">
                  <c:v>31500</c:v>
                </c:pt>
                <c:pt idx="73">
                  <c:v>32200</c:v>
                </c:pt>
                <c:pt idx="74">
                  <c:v>33000</c:v>
                </c:pt>
                <c:pt idx="75">
                  <c:v>33700</c:v>
                </c:pt>
                <c:pt idx="76">
                  <c:v>34500</c:v>
                </c:pt>
                <c:pt idx="77">
                  <c:v>35300</c:v>
                </c:pt>
                <c:pt idx="78">
                  <c:v>36000</c:v>
                </c:pt>
                <c:pt idx="79">
                  <c:v>36800</c:v>
                </c:pt>
                <c:pt idx="80">
                  <c:v>37600</c:v>
                </c:pt>
                <c:pt idx="81">
                  <c:v>38400</c:v>
                </c:pt>
                <c:pt idx="82">
                  <c:v>39200</c:v>
                </c:pt>
                <c:pt idx="83">
                  <c:v>40900</c:v>
                </c:pt>
                <c:pt idx="84">
                  <c:v>42000</c:v>
                </c:pt>
                <c:pt idx="85">
                  <c:v>44000</c:v>
                </c:pt>
                <c:pt idx="86">
                  <c:v>45000</c:v>
                </c:pt>
                <c:pt idx="87">
                  <c:v>46000</c:v>
                </c:pt>
                <c:pt idx="88">
                  <c:v>47000</c:v>
                </c:pt>
                <c:pt idx="89">
                  <c:v>48000</c:v>
                </c:pt>
                <c:pt idx="90">
                  <c:v>49000</c:v>
                </c:pt>
                <c:pt idx="91">
                  <c:v>50000</c:v>
                </c:pt>
                <c:pt idx="92">
                  <c:v>51000</c:v>
                </c:pt>
                <c:pt idx="93">
                  <c:v>52000</c:v>
                </c:pt>
                <c:pt idx="94">
                  <c:v>53000</c:v>
                </c:pt>
                <c:pt idx="95">
                  <c:v>54000</c:v>
                </c:pt>
                <c:pt idx="96">
                  <c:v>55000</c:v>
                </c:pt>
                <c:pt idx="97">
                  <c:v>56000</c:v>
                </c:pt>
                <c:pt idx="98">
                  <c:v>57000</c:v>
                </c:pt>
                <c:pt idx="99">
                  <c:v>58000</c:v>
                </c:pt>
              </c:numCache>
            </c:numRef>
          </c:xVal>
          <c:yVal>
            <c:numRef>
              <c:f>'Rating - Fox'!$B$22:$B$5017</c:f>
              <c:numCache>
                <c:formatCode>General</c:formatCode>
                <c:ptCount val="4996"/>
                <c:pt idx="0">
                  <c:v>466.3</c:v>
                </c:pt>
                <c:pt idx="1">
                  <c:v>466.5</c:v>
                </c:pt>
                <c:pt idx="2">
                  <c:v>466.7</c:v>
                </c:pt>
                <c:pt idx="3">
                  <c:v>466.9</c:v>
                </c:pt>
                <c:pt idx="4">
                  <c:v>467.1</c:v>
                </c:pt>
                <c:pt idx="5">
                  <c:v>467.3</c:v>
                </c:pt>
                <c:pt idx="6">
                  <c:v>467.7</c:v>
                </c:pt>
                <c:pt idx="7">
                  <c:v>467.9</c:v>
                </c:pt>
                <c:pt idx="8">
                  <c:v>468.3</c:v>
                </c:pt>
                <c:pt idx="9">
                  <c:v>468.5</c:v>
                </c:pt>
                <c:pt idx="10">
                  <c:v>468.7</c:v>
                </c:pt>
                <c:pt idx="11">
                  <c:v>468.9</c:v>
                </c:pt>
                <c:pt idx="12">
                  <c:v>469.1</c:v>
                </c:pt>
                <c:pt idx="13">
                  <c:v>469.3</c:v>
                </c:pt>
                <c:pt idx="14">
                  <c:v>469.5</c:v>
                </c:pt>
                <c:pt idx="15">
                  <c:v>469.7</c:v>
                </c:pt>
                <c:pt idx="16">
                  <c:v>469.9</c:v>
                </c:pt>
                <c:pt idx="17">
                  <c:v>470.1</c:v>
                </c:pt>
                <c:pt idx="18">
                  <c:v>470.3</c:v>
                </c:pt>
                <c:pt idx="19">
                  <c:v>470.5</c:v>
                </c:pt>
                <c:pt idx="20">
                  <c:v>470.7</c:v>
                </c:pt>
                <c:pt idx="21">
                  <c:v>470.9</c:v>
                </c:pt>
                <c:pt idx="22">
                  <c:v>471.1</c:v>
                </c:pt>
                <c:pt idx="23">
                  <c:v>471.3</c:v>
                </c:pt>
                <c:pt idx="24">
                  <c:v>471.5</c:v>
                </c:pt>
                <c:pt idx="25">
                  <c:v>471.7</c:v>
                </c:pt>
                <c:pt idx="26">
                  <c:v>471.9</c:v>
                </c:pt>
                <c:pt idx="27">
                  <c:v>472.1</c:v>
                </c:pt>
                <c:pt idx="28">
                  <c:v>472.3</c:v>
                </c:pt>
                <c:pt idx="29">
                  <c:v>472.5</c:v>
                </c:pt>
                <c:pt idx="30">
                  <c:v>472.7</c:v>
                </c:pt>
                <c:pt idx="31">
                  <c:v>472.9</c:v>
                </c:pt>
                <c:pt idx="32">
                  <c:v>473.1</c:v>
                </c:pt>
                <c:pt idx="33">
                  <c:v>473.3</c:v>
                </c:pt>
                <c:pt idx="34">
                  <c:v>473.5</c:v>
                </c:pt>
                <c:pt idx="35">
                  <c:v>473.7</c:v>
                </c:pt>
                <c:pt idx="36">
                  <c:v>473.9</c:v>
                </c:pt>
                <c:pt idx="37">
                  <c:v>474.1</c:v>
                </c:pt>
                <c:pt idx="38">
                  <c:v>474.3</c:v>
                </c:pt>
                <c:pt idx="39">
                  <c:v>474.5</c:v>
                </c:pt>
                <c:pt idx="40">
                  <c:v>474.7</c:v>
                </c:pt>
                <c:pt idx="41">
                  <c:v>474.9</c:v>
                </c:pt>
                <c:pt idx="42">
                  <c:v>475.1</c:v>
                </c:pt>
                <c:pt idx="43">
                  <c:v>475.3</c:v>
                </c:pt>
                <c:pt idx="44">
                  <c:v>475.5</c:v>
                </c:pt>
                <c:pt idx="45">
                  <c:v>475.7</c:v>
                </c:pt>
                <c:pt idx="46">
                  <c:v>475.9</c:v>
                </c:pt>
                <c:pt idx="47">
                  <c:v>476.1</c:v>
                </c:pt>
                <c:pt idx="48">
                  <c:v>476.3</c:v>
                </c:pt>
                <c:pt idx="49">
                  <c:v>476.5</c:v>
                </c:pt>
                <c:pt idx="50">
                  <c:v>476.7</c:v>
                </c:pt>
                <c:pt idx="51">
                  <c:v>476.9</c:v>
                </c:pt>
                <c:pt idx="52">
                  <c:v>477.1</c:v>
                </c:pt>
                <c:pt idx="53">
                  <c:v>477.3</c:v>
                </c:pt>
                <c:pt idx="54">
                  <c:v>477.5</c:v>
                </c:pt>
                <c:pt idx="55">
                  <c:v>477.7</c:v>
                </c:pt>
                <c:pt idx="56">
                  <c:v>477.9</c:v>
                </c:pt>
                <c:pt idx="57">
                  <c:v>478.1</c:v>
                </c:pt>
                <c:pt idx="58">
                  <c:v>478.3</c:v>
                </c:pt>
                <c:pt idx="59">
                  <c:v>478.5</c:v>
                </c:pt>
                <c:pt idx="60">
                  <c:v>478.7</c:v>
                </c:pt>
                <c:pt idx="61">
                  <c:v>478.9</c:v>
                </c:pt>
                <c:pt idx="62">
                  <c:v>479.1</c:v>
                </c:pt>
                <c:pt idx="63">
                  <c:v>479.3</c:v>
                </c:pt>
                <c:pt idx="64">
                  <c:v>479.5</c:v>
                </c:pt>
                <c:pt idx="65">
                  <c:v>479.7</c:v>
                </c:pt>
                <c:pt idx="66">
                  <c:v>479.9</c:v>
                </c:pt>
                <c:pt idx="67">
                  <c:v>480.1</c:v>
                </c:pt>
                <c:pt idx="68">
                  <c:v>480.3</c:v>
                </c:pt>
                <c:pt idx="69">
                  <c:v>480.5</c:v>
                </c:pt>
                <c:pt idx="70">
                  <c:v>480.7</c:v>
                </c:pt>
                <c:pt idx="71">
                  <c:v>480.9</c:v>
                </c:pt>
                <c:pt idx="72">
                  <c:v>481.1</c:v>
                </c:pt>
                <c:pt idx="73">
                  <c:v>481.3</c:v>
                </c:pt>
                <c:pt idx="74">
                  <c:v>481.5</c:v>
                </c:pt>
                <c:pt idx="75">
                  <c:v>481.7</c:v>
                </c:pt>
                <c:pt idx="76">
                  <c:v>481.9</c:v>
                </c:pt>
                <c:pt idx="77">
                  <c:v>482.1</c:v>
                </c:pt>
                <c:pt idx="78">
                  <c:v>482.3</c:v>
                </c:pt>
                <c:pt idx="79">
                  <c:v>482.5</c:v>
                </c:pt>
                <c:pt idx="80">
                  <c:v>482.7</c:v>
                </c:pt>
                <c:pt idx="81">
                  <c:v>482.9</c:v>
                </c:pt>
                <c:pt idx="82">
                  <c:v>483.1</c:v>
                </c:pt>
                <c:pt idx="83">
                  <c:v>483.5</c:v>
                </c:pt>
                <c:pt idx="84">
                  <c:v>483.76</c:v>
                </c:pt>
                <c:pt idx="85">
                  <c:v>484.23</c:v>
                </c:pt>
                <c:pt idx="86">
                  <c:v>484.46</c:v>
                </c:pt>
                <c:pt idx="87">
                  <c:v>484.69</c:v>
                </c:pt>
                <c:pt idx="88">
                  <c:v>484.92</c:v>
                </c:pt>
                <c:pt idx="89">
                  <c:v>485.15</c:v>
                </c:pt>
                <c:pt idx="90">
                  <c:v>485.37</c:v>
                </c:pt>
                <c:pt idx="91">
                  <c:v>485.59</c:v>
                </c:pt>
                <c:pt idx="92">
                  <c:v>485.81</c:v>
                </c:pt>
                <c:pt idx="93">
                  <c:v>486.03</c:v>
                </c:pt>
                <c:pt idx="94">
                  <c:v>486.24</c:v>
                </c:pt>
                <c:pt idx="95">
                  <c:v>486.46</c:v>
                </c:pt>
                <c:pt idx="96">
                  <c:v>486.67</c:v>
                </c:pt>
                <c:pt idx="97">
                  <c:v>486.88</c:v>
                </c:pt>
                <c:pt idx="98">
                  <c:v>487.09</c:v>
                </c:pt>
                <c:pt idx="99">
                  <c:v>487.29</c:v>
                </c:pt>
              </c:numCache>
            </c:numRef>
          </c:yVal>
          <c:smooth val="0"/>
        </c:ser>
        <c:ser>
          <c:idx val="1"/>
          <c:order val="1"/>
          <c:tx>
            <c:v>NWS RFC</c:v>
          </c:tx>
          <c:xVal>
            <c:numRef>
              <c:f>'Rating - Fox'!$E$22:$E$5017</c:f>
              <c:numCache>
                <c:formatCode>General</c:formatCode>
                <c:ptCount val="4996"/>
              </c:numCache>
            </c:numRef>
          </c:xVal>
          <c:yVal>
            <c:numRef>
              <c:f>'Rating - Fox'!$D$22:$D$5017</c:f>
              <c:numCache>
                <c:formatCode>General</c:formatCode>
                <c:ptCount val="4996"/>
              </c:numCache>
            </c:numRef>
          </c:yVal>
          <c:smooth val="0"/>
        </c:ser>
        <c:ser>
          <c:idx val="2"/>
          <c:order val="2"/>
          <c:tx>
            <c:v>FEMA FIS</c:v>
          </c:tx>
          <c:xVal>
            <c:numRef>
              <c:f>'Rating - Fox'!$G$22:$G$31</c:f>
              <c:numCache>
                <c:formatCode>General</c:formatCode>
                <c:ptCount val="10"/>
              </c:numCache>
            </c:numRef>
          </c:xVal>
          <c:yVal>
            <c:numRef>
              <c:f>'Rating - Fox'!$F$22:$F$5017</c:f>
              <c:numCache>
                <c:formatCode>General</c:formatCode>
                <c:ptCount val="4996"/>
              </c:numCache>
            </c:numRef>
          </c:yVal>
          <c:smooth val="0"/>
        </c:ser>
        <c:ser>
          <c:idx val="3"/>
          <c:order val="3"/>
          <c:tx>
            <c:v>Calibrated Model</c:v>
          </c:tx>
          <c:xVal>
            <c:numRef>
              <c:f>'Rating - Fox'!$I$22:$I$5017</c:f>
              <c:numCache>
                <c:formatCode>General</c:formatCode>
                <c:ptCount val="4996"/>
                <c:pt idx="0">
                  <c:v>0</c:v>
                </c:pt>
                <c:pt idx="1">
                  <c:v>3115</c:v>
                </c:pt>
                <c:pt idx="2">
                  <c:v>3527</c:v>
                </c:pt>
                <c:pt idx="3">
                  <c:v>3891</c:v>
                </c:pt>
                <c:pt idx="4">
                  <c:v>4505</c:v>
                </c:pt>
                <c:pt idx="5">
                  <c:v>5278</c:v>
                </c:pt>
                <c:pt idx="6">
                  <c:v>6263</c:v>
                </c:pt>
                <c:pt idx="7">
                  <c:v>7528</c:v>
                </c:pt>
                <c:pt idx="8">
                  <c:v>9049</c:v>
                </c:pt>
                <c:pt idx="9">
                  <c:v>10864</c:v>
                </c:pt>
                <c:pt idx="10">
                  <c:v>12801</c:v>
                </c:pt>
                <c:pt idx="11">
                  <c:v>14943</c:v>
                </c:pt>
                <c:pt idx="12">
                  <c:v>18004</c:v>
                </c:pt>
                <c:pt idx="13">
                  <c:v>21615</c:v>
                </c:pt>
                <c:pt idx="14">
                  <c:v>26013</c:v>
                </c:pt>
                <c:pt idx="15">
                  <c:v>31231</c:v>
                </c:pt>
                <c:pt idx="16">
                  <c:v>36243</c:v>
                </c:pt>
                <c:pt idx="17">
                  <c:v>41086</c:v>
                </c:pt>
                <c:pt idx="18">
                  <c:v>41600</c:v>
                </c:pt>
                <c:pt idx="19">
                  <c:v>51333</c:v>
                </c:pt>
                <c:pt idx="20">
                  <c:v>56644</c:v>
                </c:pt>
                <c:pt idx="21">
                  <c:v>62139</c:v>
                </c:pt>
              </c:numCache>
            </c:numRef>
          </c:xVal>
          <c:yVal>
            <c:numRef>
              <c:f>'Rating - Fox'!$H$22:$H$5017</c:f>
              <c:numCache>
                <c:formatCode>General</c:formatCode>
                <c:ptCount val="4996"/>
                <c:pt idx="0">
                  <c:v>464.20999145507801</c:v>
                </c:pt>
                <c:pt idx="1">
                  <c:v>469.51849365234398</c:v>
                </c:pt>
                <c:pt idx="2">
                  <c:v>469.88507080078102</c:v>
                </c:pt>
                <c:pt idx="3">
                  <c:v>470.19192504882801</c:v>
                </c:pt>
                <c:pt idx="4">
                  <c:v>470.72848510742199</c:v>
                </c:pt>
                <c:pt idx="5">
                  <c:v>471.27819824218801</c:v>
                </c:pt>
                <c:pt idx="6">
                  <c:v>471.93215942382801</c:v>
                </c:pt>
                <c:pt idx="7">
                  <c:v>472.69689941406301</c:v>
                </c:pt>
                <c:pt idx="8">
                  <c:v>473.53591918945301</c:v>
                </c:pt>
                <c:pt idx="9">
                  <c:v>474.45281982421898</c:v>
                </c:pt>
                <c:pt idx="10">
                  <c:v>475.359375</c:v>
                </c:pt>
                <c:pt idx="11">
                  <c:v>476.29391479492199</c:v>
                </c:pt>
                <c:pt idx="12">
                  <c:v>477.48675537109398</c:v>
                </c:pt>
                <c:pt idx="13">
                  <c:v>478.75445556640602</c:v>
                </c:pt>
                <c:pt idx="14">
                  <c:v>480.13748168945301</c:v>
                </c:pt>
                <c:pt idx="15">
                  <c:v>481.65594482421898</c:v>
                </c:pt>
                <c:pt idx="16">
                  <c:v>483.00006103515602</c:v>
                </c:pt>
                <c:pt idx="17">
                  <c:v>484.24899291992199</c:v>
                </c:pt>
                <c:pt idx="18">
                  <c:v>484.63589477539102</c:v>
                </c:pt>
                <c:pt idx="19">
                  <c:v>486.81549072265602</c:v>
                </c:pt>
                <c:pt idx="20">
                  <c:v>488.13244628906301</c:v>
                </c:pt>
                <c:pt idx="21">
                  <c:v>489.29022216796898</c:v>
                </c:pt>
              </c:numCache>
            </c:numRef>
          </c:yVal>
          <c:smooth val="0"/>
        </c:ser>
        <c:dLbls>
          <c:showLegendKey val="0"/>
          <c:showVal val="0"/>
          <c:showCatName val="0"/>
          <c:showSerName val="0"/>
          <c:showPercent val="0"/>
          <c:showBubbleSize val="0"/>
        </c:dLbls>
        <c:axId val="293564128"/>
        <c:axId val="293565304"/>
      </c:scatterChart>
      <c:valAx>
        <c:axId val="293564128"/>
        <c:scaling>
          <c:orientation val="minMax"/>
        </c:scaling>
        <c:delete val="0"/>
        <c:axPos val="b"/>
        <c:majorGridlines/>
        <c:min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3565304"/>
        <c:crosses val="autoZero"/>
        <c:crossBetween val="midCat"/>
      </c:valAx>
      <c:valAx>
        <c:axId val="293565304"/>
        <c:scaling>
          <c:orientation val="minMax"/>
        </c:scaling>
        <c:delete val="0"/>
        <c:axPos val="l"/>
        <c:majorGridlines/>
        <c:minorGridlines/>
        <c:numFmt formatCode="General" sourceLinked="1"/>
        <c:majorTickMark val="out"/>
        <c:minorTickMark val="none"/>
        <c:tickLblPos val="nextTo"/>
        <c:crossAx val="293564128"/>
        <c:crosses val="autoZero"/>
        <c:crossBetween val="midCat"/>
      </c:valAx>
    </c:plotArea>
    <c:legend>
      <c:legendPos val="r"/>
      <c:layout>
        <c:manualLayout>
          <c:xMode val="edge"/>
          <c:yMode val="edge"/>
          <c:x val="0.10158331978414201"/>
          <c:y val="4.8183428854748932E-2"/>
          <c:w val="0.19750245821042356"/>
          <c:h val="0.14266593161984209"/>
        </c:manualLayout>
      </c:layout>
      <c:overlay val="0"/>
      <c:spPr>
        <a:solidFill>
          <a:schemeClr val="bg1"/>
        </a:solidFill>
        <a:ln>
          <a:solidFill>
            <a:schemeClr val="tx2"/>
          </a:solidFill>
        </a:ln>
      </c:spPr>
    </c:legend>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88407699037621E-2"/>
          <c:y val="3.2750795531089595E-2"/>
          <c:w val="0.85263670166229233"/>
          <c:h val="0.87143544003902162"/>
        </c:manualLayout>
      </c:layout>
      <c:scatterChart>
        <c:scatterStyle val="lineMarker"/>
        <c:varyColors val="0"/>
        <c:ser>
          <c:idx val="0"/>
          <c:order val="0"/>
          <c:tx>
            <c:v>USGS</c:v>
          </c:tx>
          <c:xVal>
            <c:numRef>
              <c:f>'Rating - Illinois'!$C$22:$C$5017</c:f>
              <c:numCache>
                <c:formatCode>General</c:formatCode>
                <c:ptCount val="4996"/>
                <c:pt idx="0">
                  <c:v>0</c:v>
                </c:pt>
                <c:pt idx="1">
                  <c:v>33</c:v>
                </c:pt>
                <c:pt idx="2">
                  <c:v>76</c:v>
                </c:pt>
                <c:pt idx="3">
                  <c:v>142</c:v>
                </c:pt>
                <c:pt idx="4">
                  <c:v>236</c:v>
                </c:pt>
                <c:pt idx="5">
                  <c:v>352</c:v>
                </c:pt>
                <c:pt idx="6">
                  <c:v>488</c:v>
                </c:pt>
                <c:pt idx="7">
                  <c:v>645</c:v>
                </c:pt>
                <c:pt idx="8">
                  <c:v>822</c:v>
                </c:pt>
                <c:pt idx="9">
                  <c:v>1020</c:v>
                </c:pt>
                <c:pt idx="10">
                  <c:v>2000</c:v>
                </c:pt>
                <c:pt idx="11">
                  <c:v>2930</c:v>
                </c:pt>
                <c:pt idx="12">
                  <c:v>4020</c:v>
                </c:pt>
                <c:pt idx="13">
                  <c:v>5110</c:v>
                </c:pt>
                <c:pt idx="14">
                  <c:v>6240</c:v>
                </c:pt>
                <c:pt idx="15">
                  <c:v>7010</c:v>
                </c:pt>
                <c:pt idx="16">
                  <c:v>8250</c:v>
                </c:pt>
                <c:pt idx="17">
                  <c:v>9130</c:v>
                </c:pt>
                <c:pt idx="18">
                  <c:v>10000</c:v>
                </c:pt>
                <c:pt idx="19">
                  <c:v>12000</c:v>
                </c:pt>
                <c:pt idx="20">
                  <c:v>13000</c:v>
                </c:pt>
                <c:pt idx="21">
                  <c:v>15000</c:v>
                </c:pt>
                <c:pt idx="22">
                  <c:v>16000</c:v>
                </c:pt>
                <c:pt idx="23">
                  <c:v>18000</c:v>
                </c:pt>
                <c:pt idx="24">
                  <c:v>19000</c:v>
                </c:pt>
                <c:pt idx="25">
                  <c:v>20000</c:v>
                </c:pt>
                <c:pt idx="26">
                  <c:v>22000</c:v>
                </c:pt>
                <c:pt idx="27">
                  <c:v>23000</c:v>
                </c:pt>
                <c:pt idx="28">
                  <c:v>25000</c:v>
                </c:pt>
                <c:pt idx="29">
                  <c:v>26000</c:v>
                </c:pt>
                <c:pt idx="30">
                  <c:v>28000</c:v>
                </c:pt>
                <c:pt idx="31">
                  <c:v>29000</c:v>
                </c:pt>
                <c:pt idx="32">
                  <c:v>30000</c:v>
                </c:pt>
                <c:pt idx="33">
                  <c:v>32000</c:v>
                </c:pt>
                <c:pt idx="34">
                  <c:v>33000</c:v>
                </c:pt>
                <c:pt idx="35">
                  <c:v>35000</c:v>
                </c:pt>
                <c:pt idx="36">
                  <c:v>36000</c:v>
                </c:pt>
                <c:pt idx="37">
                  <c:v>38000</c:v>
                </c:pt>
                <c:pt idx="38">
                  <c:v>39000</c:v>
                </c:pt>
                <c:pt idx="39">
                  <c:v>40000</c:v>
                </c:pt>
                <c:pt idx="40">
                  <c:v>42000</c:v>
                </c:pt>
                <c:pt idx="41">
                  <c:v>43000</c:v>
                </c:pt>
                <c:pt idx="42">
                  <c:v>45000</c:v>
                </c:pt>
                <c:pt idx="43">
                  <c:v>46000</c:v>
                </c:pt>
                <c:pt idx="44">
                  <c:v>48000</c:v>
                </c:pt>
                <c:pt idx="45">
                  <c:v>49000</c:v>
                </c:pt>
                <c:pt idx="46">
                  <c:v>50000</c:v>
                </c:pt>
                <c:pt idx="47">
                  <c:v>52000</c:v>
                </c:pt>
                <c:pt idx="48">
                  <c:v>53000</c:v>
                </c:pt>
                <c:pt idx="49">
                  <c:v>55000</c:v>
                </c:pt>
                <c:pt idx="50">
                  <c:v>56000</c:v>
                </c:pt>
                <c:pt idx="51">
                  <c:v>58000</c:v>
                </c:pt>
                <c:pt idx="52">
                  <c:v>59000</c:v>
                </c:pt>
                <c:pt idx="53">
                  <c:v>60000</c:v>
                </c:pt>
                <c:pt idx="54">
                  <c:v>62000</c:v>
                </c:pt>
                <c:pt idx="55">
                  <c:v>63000</c:v>
                </c:pt>
                <c:pt idx="56">
                  <c:v>65000</c:v>
                </c:pt>
                <c:pt idx="57">
                  <c:v>66000</c:v>
                </c:pt>
                <c:pt idx="58">
                  <c:v>68000</c:v>
                </c:pt>
                <c:pt idx="59">
                  <c:v>69000</c:v>
                </c:pt>
                <c:pt idx="60">
                  <c:v>70000</c:v>
                </c:pt>
                <c:pt idx="61">
                  <c:v>72000</c:v>
                </c:pt>
                <c:pt idx="62">
                  <c:v>73000</c:v>
                </c:pt>
                <c:pt idx="63">
                  <c:v>75000</c:v>
                </c:pt>
                <c:pt idx="64">
                  <c:v>76000</c:v>
                </c:pt>
                <c:pt idx="65">
                  <c:v>78000</c:v>
                </c:pt>
                <c:pt idx="66">
                  <c:v>79000</c:v>
                </c:pt>
                <c:pt idx="67">
                  <c:v>80000</c:v>
                </c:pt>
                <c:pt idx="68">
                  <c:v>82000</c:v>
                </c:pt>
                <c:pt idx="69">
                  <c:v>83000</c:v>
                </c:pt>
                <c:pt idx="70">
                  <c:v>85000</c:v>
                </c:pt>
                <c:pt idx="71">
                  <c:v>86000</c:v>
                </c:pt>
                <c:pt idx="72">
                  <c:v>88000</c:v>
                </c:pt>
                <c:pt idx="73">
                  <c:v>89000</c:v>
                </c:pt>
                <c:pt idx="74">
                  <c:v>90000</c:v>
                </c:pt>
                <c:pt idx="75">
                  <c:v>92000</c:v>
                </c:pt>
                <c:pt idx="76">
                  <c:v>93000</c:v>
                </c:pt>
                <c:pt idx="77">
                  <c:v>95000</c:v>
                </c:pt>
                <c:pt idx="78">
                  <c:v>96000</c:v>
                </c:pt>
                <c:pt idx="79">
                  <c:v>98000</c:v>
                </c:pt>
                <c:pt idx="80">
                  <c:v>99000</c:v>
                </c:pt>
                <c:pt idx="81">
                  <c:v>100000</c:v>
                </c:pt>
                <c:pt idx="82">
                  <c:v>101000</c:v>
                </c:pt>
                <c:pt idx="83">
                  <c:v>102000</c:v>
                </c:pt>
                <c:pt idx="84">
                  <c:v>103000</c:v>
                </c:pt>
                <c:pt idx="85">
                  <c:v>104000</c:v>
                </c:pt>
                <c:pt idx="86">
                  <c:v>105000</c:v>
                </c:pt>
                <c:pt idx="87">
                  <c:v>106000</c:v>
                </c:pt>
                <c:pt idx="88">
                  <c:v>107000</c:v>
                </c:pt>
                <c:pt idx="89">
                  <c:v>108000</c:v>
                </c:pt>
                <c:pt idx="90">
                  <c:v>109000</c:v>
                </c:pt>
                <c:pt idx="91">
                  <c:v>110000</c:v>
                </c:pt>
                <c:pt idx="92">
                  <c:v>111000</c:v>
                </c:pt>
                <c:pt idx="93">
                  <c:v>112000</c:v>
                </c:pt>
                <c:pt idx="94">
                  <c:v>113000</c:v>
                </c:pt>
                <c:pt idx="95">
                  <c:v>114000</c:v>
                </c:pt>
                <c:pt idx="96">
                  <c:v>115000</c:v>
                </c:pt>
                <c:pt idx="97">
                  <c:v>116000</c:v>
                </c:pt>
                <c:pt idx="98">
                  <c:v>117000</c:v>
                </c:pt>
                <c:pt idx="99">
                  <c:v>118000</c:v>
                </c:pt>
              </c:numCache>
            </c:numRef>
          </c:xVal>
          <c:yVal>
            <c:numRef>
              <c:f>'Rating - Illinois'!$B$22:$B$5017</c:f>
              <c:numCache>
                <c:formatCode>General</c:formatCode>
                <c:ptCount val="4996"/>
                <c:pt idx="0">
                  <c:v>462.41</c:v>
                </c:pt>
                <c:pt idx="1">
                  <c:v>462.51</c:v>
                </c:pt>
                <c:pt idx="2">
                  <c:v>462.61</c:v>
                </c:pt>
                <c:pt idx="3">
                  <c:v>462.71</c:v>
                </c:pt>
                <c:pt idx="4">
                  <c:v>462.81</c:v>
                </c:pt>
                <c:pt idx="5">
                  <c:v>462.91</c:v>
                </c:pt>
                <c:pt idx="6">
                  <c:v>463.01</c:v>
                </c:pt>
                <c:pt idx="7">
                  <c:v>463.11</c:v>
                </c:pt>
                <c:pt idx="8">
                  <c:v>463.21</c:v>
                </c:pt>
                <c:pt idx="9">
                  <c:v>463.31</c:v>
                </c:pt>
                <c:pt idx="10">
                  <c:v>463.71</c:v>
                </c:pt>
                <c:pt idx="11">
                  <c:v>464.01</c:v>
                </c:pt>
                <c:pt idx="12">
                  <c:v>464.31</c:v>
                </c:pt>
                <c:pt idx="13">
                  <c:v>464.61</c:v>
                </c:pt>
                <c:pt idx="14">
                  <c:v>464.91</c:v>
                </c:pt>
                <c:pt idx="15">
                  <c:v>465.11</c:v>
                </c:pt>
                <c:pt idx="16">
                  <c:v>465.41</c:v>
                </c:pt>
                <c:pt idx="17">
                  <c:v>465.61</c:v>
                </c:pt>
                <c:pt idx="18">
                  <c:v>465.81</c:v>
                </c:pt>
                <c:pt idx="19">
                  <c:v>466.24</c:v>
                </c:pt>
                <c:pt idx="20">
                  <c:v>466.45</c:v>
                </c:pt>
                <c:pt idx="21">
                  <c:v>466.85</c:v>
                </c:pt>
                <c:pt idx="22">
                  <c:v>467.05</c:v>
                </c:pt>
                <c:pt idx="23">
                  <c:v>467.43</c:v>
                </c:pt>
                <c:pt idx="24">
                  <c:v>467.62</c:v>
                </c:pt>
                <c:pt idx="25">
                  <c:v>467.8</c:v>
                </c:pt>
                <c:pt idx="26">
                  <c:v>468.16</c:v>
                </c:pt>
                <c:pt idx="27">
                  <c:v>468.34</c:v>
                </c:pt>
                <c:pt idx="28">
                  <c:v>468.68</c:v>
                </c:pt>
                <c:pt idx="29">
                  <c:v>468.85</c:v>
                </c:pt>
                <c:pt idx="30">
                  <c:v>469.18</c:v>
                </c:pt>
                <c:pt idx="31">
                  <c:v>469.35</c:v>
                </c:pt>
                <c:pt idx="32">
                  <c:v>469.51</c:v>
                </c:pt>
                <c:pt idx="33">
                  <c:v>469.83</c:v>
                </c:pt>
                <c:pt idx="34">
                  <c:v>470</c:v>
                </c:pt>
                <c:pt idx="35">
                  <c:v>470.35</c:v>
                </c:pt>
                <c:pt idx="36">
                  <c:v>470.53</c:v>
                </c:pt>
                <c:pt idx="37">
                  <c:v>470.88</c:v>
                </c:pt>
                <c:pt idx="38">
                  <c:v>471.06</c:v>
                </c:pt>
                <c:pt idx="39">
                  <c:v>471.23</c:v>
                </c:pt>
                <c:pt idx="40">
                  <c:v>471.57</c:v>
                </c:pt>
                <c:pt idx="41">
                  <c:v>471.74</c:v>
                </c:pt>
                <c:pt idx="42">
                  <c:v>472.08</c:v>
                </c:pt>
                <c:pt idx="43">
                  <c:v>472.25</c:v>
                </c:pt>
                <c:pt idx="44">
                  <c:v>472.58</c:v>
                </c:pt>
                <c:pt idx="45">
                  <c:v>472.75</c:v>
                </c:pt>
                <c:pt idx="46">
                  <c:v>472.91</c:v>
                </c:pt>
                <c:pt idx="47">
                  <c:v>473.24</c:v>
                </c:pt>
                <c:pt idx="48">
                  <c:v>473.4</c:v>
                </c:pt>
                <c:pt idx="49">
                  <c:v>473.73</c:v>
                </c:pt>
                <c:pt idx="50">
                  <c:v>473.89</c:v>
                </c:pt>
                <c:pt idx="51">
                  <c:v>474.21</c:v>
                </c:pt>
                <c:pt idx="52">
                  <c:v>474.36</c:v>
                </c:pt>
                <c:pt idx="53">
                  <c:v>474.52</c:v>
                </c:pt>
                <c:pt idx="54">
                  <c:v>474.84</c:v>
                </c:pt>
                <c:pt idx="55">
                  <c:v>474.99</c:v>
                </c:pt>
                <c:pt idx="56">
                  <c:v>475.31</c:v>
                </c:pt>
                <c:pt idx="57">
                  <c:v>475.46</c:v>
                </c:pt>
                <c:pt idx="58">
                  <c:v>475.77</c:v>
                </c:pt>
                <c:pt idx="59">
                  <c:v>475.92</c:v>
                </c:pt>
                <c:pt idx="60">
                  <c:v>476.08</c:v>
                </c:pt>
                <c:pt idx="61">
                  <c:v>476.38</c:v>
                </c:pt>
                <c:pt idx="62">
                  <c:v>476.53</c:v>
                </c:pt>
                <c:pt idx="63">
                  <c:v>476.83</c:v>
                </c:pt>
                <c:pt idx="64">
                  <c:v>476.98</c:v>
                </c:pt>
                <c:pt idx="65">
                  <c:v>477.28</c:v>
                </c:pt>
                <c:pt idx="66">
                  <c:v>477.43</c:v>
                </c:pt>
                <c:pt idx="67">
                  <c:v>477.58</c:v>
                </c:pt>
                <c:pt idx="68">
                  <c:v>477.88</c:v>
                </c:pt>
                <c:pt idx="69">
                  <c:v>478.02</c:v>
                </c:pt>
                <c:pt idx="70">
                  <c:v>478.32</c:v>
                </c:pt>
                <c:pt idx="71">
                  <c:v>478.46</c:v>
                </c:pt>
                <c:pt idx="72">
                  <c:v>478.76</c:v>
                </c:pt>
                <c:pt idx="73">
                  <c:v>478.9</c:v>
                </c:pt>
                <c:pt idx="74">
                  <c:v>479.05</c:v>
                </c:pt>
                <c:pt idx="75">
                  <c:v>479.33</c:v>
                </c:pt>
                <c:pt idx="76">
                  <c:v>479.48</c:v>
                </c:pt>
                <c:pt idx="77">
                  <c:v>479.77</c:v>
                </c:pt>
                <c:pt idx="78">
                  <c:v>479.91</c:v>
                </c:pt>
                <c:pt idx="79">
                  <c:v>480.19</c:v>
                </c:pt>
                <c:pt idx="80">
                  <c:v>480.33</c:v>
                </c:pt>
                <c:pt idx="81">
                  <c:v>480.46</c:v>
                </c:pt>
                <c:pt idx="82">
                  <c:v>480.54</c:v>
                </c:pt>
                <c:pt idx="83">
                  <c:v>480.68</c:v>
                </c:pt>
                <c:pt idx="84">
                  <c:v>480.82</c:v>
                </c:pt>
                <c:pt idx="85">
                  <c:v>480.95</c:v>
                </c:pt>
                <c:pt idx="86">
                  <c:v>481.09</c:v>
                </c:pt>
                <c:pt idx="87">
                  <c:v>481.23</c:v>
                </c:pt>
                <c:pt idx="88">
                  <c:v>481.36</c:v>
                </c:pt>
                <c:pt idx="89">
                  <c:v>481.5</c:v>
                </c:pt>
                <c:pt idx="90">
                  <c:v>481.64</c:v>
                </c:pt>
                <c:pt idx="91">
                  <c:v>481.77</c:v>
                </c:pt>
                <c:pt idx="92">
                  <c:v>481.91</c:v>
                </c:pt>
                <c:pt idx="93">
                  <c:v>482.04</c:v>
                </c:pt>
                <c:pt idx="94">
                  <c:v>482.18</c:v>
                </c:pt>
                <c:pt idx="95">
                  <c:v>482.31</c:v>
                </c:pt>
                <c:pt idx="96">
                  <c:v>482.45</c:v>
                </c:pt>
                <c:pt idx="97">
                  <c:v>482.58</c:v>
                </c:pt>
                <c:pt idx="98">
                  <c:v>482.71</c:v>
                </c:pt>
                <c:pt idx="99">
                  <c:v>482.85</c:v>
                </c:pt>
              </c:numCache>
            </c:numRef>
          </c:yVal>
          <c:smooth val="0"/>
        </c:ser>
        <c:ser>
          <c:idx val="1"/>
          <c:order val="1"/>
          <c:tx>
            <c:v>NWS RFC</c:v>
          </c:tx>
          <c:xVal>
            <c:numRef>
              <c:f>'Rating - Illinois'!$E$22:$E$5017</c:f>
              <c:numCache>
                <c:formatCode>General</c:formatCode>
                <c:ptCount val="4996"/>
              </c:numCache>
            </c:numRef>
          </c:xVal>
          <c:yVal>
            <c:numRef>
              <c:f>'Rating - Illinois'!$D$22:$D$5017</c:f>
              <c:numCache>
                <c:formatCode>General</c:formatCode>
                <c:ptCount val="4996"/>
              </c:numCache>
            </c:numRef>
          </c:yVal>
          <c:smooth val="0"/>
        </c:ser>
        <c:ser>
          <c:idx val="2"/>
          <c:order val="2"/>
          <c:tx>
            <c:v>FEMA FIS</c:v>
          </c:tx>
          <c:xVal>
            <c:numRef>
              <c:f>'Rating - Illinois'!$G$22:$G$31</c:f>
              <c:numCache>
                <c:formatCode>General</c:formatCode>
                <c:ptCount val="10"/>
              </c:numCache>
            </c:numRef>
          </c:xVal>
          <c:yVal>
            <c:numRef>
              <c:f>'Rating - Illinois'!$F$22:$F$5017</c:f>
              <c:numCache>
                <c:formatCode>General</c:formatCode>
                <c:ptCount val="4996"/>
              </c:numCache>
            </c:numRef>
          </c:yVal>
          <c:smooth val="0"/>
        </c:ser>
        <c:ser>
          <c:idx val="3"/>
          <c:order val="3"/>
          <c:tx>
            <c:v>Calibrated Model</c:v>
          </c:tx>
          <c:xVal>
            <c:numRef>
              <c:f>'Rating - Illinois'!$I$22:$I$5017</c:f>
              <c:numCache>
                <c:formatCode>General</c:formatCode>
                <c:ptCount val="4996"/>
                <c:pt idx="0">
                  <c:v>0</c:v>
                </c:pt>
                <c:pt idx="1">
                  <c:v>14100</c:v>
                </c:pt>
                <c:pt idx="2">
                  <c:v>19400</c:v>
                </c:pt>
                <c:pt idx="3">
                  <c:v>23600</c:v>
                </c:pt>
                <c:pt idx="4">
                  <c:v>29850</c:v>
                </c:pt>
                <c:pt idx="5">
                  <c:v>36600</c:v>
                </c:pt>
                <c:pt idx="6">
                  <c:v>43900</c:v>
                </c:pt>
                <c:pt idx="7">
                  <c:v>48000</c:v>
                </c:pt>
                <c:pt idx="8">
                  <c:v>51750</c:v>
                </c:pt>
                <c:pt idx="9">
                  <c:v>59600</c:v>
                </c:pt>
                <c:pt idx="10">
                  <c:v>66000</c:v>
                </c:pt>
                <c:pt idx="11">
                  <c:v>67400</c:v>
                </c:pt>
                <c:pt idx="12">
                  <c:v>74400</c:v>
                </c:pt>
                <c:pt idx="13">
                  <c:v>79000</c:v>
                </c:pt>
                <c:pt idx="14">
                  <c:v>81000</c:v>
                </c:pt>
                <c:pt idx="15">
                  <c:v>88950</c:v>
                </c:pt>
                <c:pt idx="16">
                  <c:v>91000</c:v>
                </c:pt>
                <c:pt idx="17">
                  <c:v>96750</c:v>
                </c:pt>
                <c:pt idx="18">
                  <c:v>104650</c:v>
                </c:pt>
                <c:pt idx="19">
                  <c:v>105000</c:v>
                </c:pt>
                <c:pt idx="20">
                  <c:v>112450</c:v>
                </c:pt>
                <c:pt idx="21">
                  <c:v>115000</c:v>
                </c:pt>
                <c:pt idx="22">
                  <c:v>118800</c:v>
                </c:pt>
                <c:pt idx="23">
                  <c:v>124150</c:v>
                </c:pt>
                <c:pt idx="24">
                  <c:v>125000</c:v>
                </c:pt>
                <c:pt idx="25">
                  <c:v>129100</c:v>
                </c:pt>
                <c:pt idx="26">
                  <c:v>133650</c:v>
                </c:pt>
                <c:pt idx="27">
                  <c:v>137000</c:v>
                </c:pt>
                <c:pt idx="28">
                  <c:v>137850</c:v>
                </c:pt>
                <c:pt idx="29">
                  <c:v>141800</c:v>
                </c:pt>
              </c:numCache>
            </c:numRef>
          </c:xVal>
          <c:yVal>
            <c:numRef>
              <c:f>'Rating - Illinois'!$H$22:$H$5017</c:f>
              <c:numCache>
                <c:formatCode>General</c:formatCode>
                <c:ptCount val="4996"/>
                <c:pt idx="0">
                  <c:v>461.29000854492199</c:v>
                </c:pt>
                <c:pt idx="1">
                  <c:v>466.70349121093801</c:v>
                </c:pt>
                <c:pt idx="2">
                  <c:v>467.80358886718801</c:v>
                </c:pt>
                <c:pt idx="3">
                  <c:v>468.66357421875</c:v>
                </c:pt>
                <c:pt idx="4">
                  <c:v>469.86898803710898</c:v>
                </c:pt>
                <c:pt idx="5">
                  <c:v>471.097412109375</c:v>
                </c:pt>
                <c:pt idx="6">
                  <c:v>472.36804199218801</c:v>
                </c:pt>
                <c:pt idx="7">
                  <c:v>473.04541015625</c:v>
                </c:pt>
                <c:pt idx="8">
                  <c:v>473.63140869140602</c:v>
                </c:pt>
                <c:pt idx="9">
                  <c:v>474.80944824218801</c:v>
                </c:pt>
                <c:pt idx="10">
                  <c:v>475.72775268554699</c:v>
                </c:pt>
                <c:pt idx="11">
                  <c:v>475.92370605468801</c:v>
                </c:pt>
                <c:pt idx="12">
                  <c:v>476.90634155273398</c:v>
                </c:pt>
                <c:pt idx="13">
                  <c:v>477.55221557617199</c:v>
                </c:pt>
                <c:pt idx="14">
                  <c:v>477.81808471679699</c:v>
                </c:pt>
                <c:pt idx="15">
                  <c:v>478.83224487304699</c:v>
                </c:pt>
                <c:pt idx="16">
                  <c:v>479.08624267578102</c:v>
                </c:pt>
                <c:pt idx="17">
                  <c:v>479.78924560546898</c:v>
                </c:pt>
                <c:pt idx="18">
                  <c:v>480.72866821289102</c:v>
                </c:pt>
                <c:pt idx="19">
                  <c:v>480.76995849609398</c:v>
                </c:pt>
                <c:pt idx="20">
                  <c:v>481.63973999023398</c:v>
                </c:pt>
                <c:pt idx="21">
                  <c:v>481.95184326171898</c:v>
                </c:pt>
                <c:pt idx="22">
                  <c:v>482.43240356445301</c:v>
                </c:pt>
                <c:pt idx="23">
                  <c:v>483.14938354492199</c:v>
                </c:pt>
                <c:pt idx="24">
                  <c:v>483.2548828125</c:v>
                </c:pt>
                <c:pt idx="25">
                  <c:v>483.85629272460898</c:v>
                </c:pt>
                <c:pt idx="26">
                  <c:v>484.57098388671898</c:v>
                </c:pt>
                <c:pt idx="27">
                  <c:v>485.06439208984398</c:v>
                </c:pt>
                <c:pt idx="28">
                  <c:v>485.22314453125</c:v>
                </c:pt>
                <c:pt idx="29">
                  <c:v>485.88775634765602</c:v>
                </c:pt>
              </c:numCache>
            </c:numRef>
          </c:yVal>
          <c:smooth val="0"/>
        </c:ser>
        <c:dLbls>
          <c:showLegendKey val="0"/>
          <c:showVal val="0"/>
          <c:showCatName val="0"/>
          <c:showSerName val="0"/>
          <c:showPercent val="0"/>
          <c:showBubbleSize val="0"/>
        </c:dLbls>
        <c:axId val="293563344"/>
        <c:axId val="293562952"/>
      </c:scatterChart>
      <c:valAx>
        <c:axId val="293563344"/>
        <c:scaling>
          <c:orientation val="minMax"/>
        </c:scaling>
        <c:delete val="0"/>
        <c:axPos val="b"/>
        <c:majorGridlines/>
        <c:min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3562952"/>
        <c:crosses val="autoZero"/>
        <c:crossBetween val="midCat"/>
      </c:valAx>
      <c:valAx>
        <c:axId val="293562952"/>
        <c:scaling>
          <c:orientation val="minMax"/>
        </c:scaling>
        <c:delete val="0"/>
        <c:axPos val="l"/>
        <c:majorGridlines/>
        <c:minorGridlines/>
        <c:numFmt formatCode="General" sourceLinked="1"/>
        <c:majorTickMark val="out"/>
        <c:minorTickMark val="none"/>
        <c:tickLblPos val="nextTo"/>
        <c:crossAx val="293563344"/>
        <c:crosses val="autoZero"/>
        <c:crossBetween val="midCat"/>
      </c:valAx>
    </c:plotArea>
    <c:legend>
      <c:legendPos val="r"/>
      <c:layout>
        <c:manualLayout>
          <c:xMode val="edge"/>
          <c:yMode val="edge"/>
          <c:x val="0.10158331978414201"/>
          <c:y val="4.8183428854748932E-2"/>
          <c:w val="0.19750245821042356"/>
          <c:h val="0.14266593161984209"/>
        </c:manualLayout>
      </c:layout>
      <c:overlay val="0"/>
      <c:spPr>
        <a:solidFill>
          <a:schemeClr val="bg1"/>
        </a:solidFill>
        <a:ln>
          <a:solidFill>
            <a:schemeClr val="tx2"/>
          </a:solidFill>
        </a:ln>
      </c:spPr>
    </c:legend>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114300</xdr:rowOff>
    </xdr:from>
    <xdr:to>
      <xdr:col>6</xdr:col>
      <xdr:colOff>771524</xdr:colOff>
      <xdr:row>52</xdr:row>
      <xdr:rowOff>76200</xdr:rowOff>
    </xdr:to>
    <xdr:graphicFrame macro="">
      <xdr:nvGraphicFramePr>
        <xdr:cNvPr id="666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27</xdr:row>
      <xdr:rowOff>0</xdr:rowOff>
    </xdr:from>
    <xdr:to>
      <xdr:col>27</xdr:col>
      <xdr:colOff>284648</xdr:colOff>
      <xdr:row>67</xdr:row>
      <xdr:rowOff>27649</xdr:rowOff>
    </xdr:to>
    <xdr:pic>
      <xdr:nvPicPr>
        <xdr:cNvPr id="2" name="Picture 1"/>
        <xdr:cNvPicPr>
          <a:picLocks noChangeAspect="1"/>
        </xdr:cNvPicPr>
      </xdr:nvPicPr>
      <xdr:blipFill>
        <a:blip xmlns:r="http://schemas.openxmlformats.org/officeDocument/2006/relationships" r:embed="rId1"/>
        <a:stretch>
          <a:fillRect/>
        </a:stretch>
      </xdr:blipFill>
      <xdr:spPr>
        <a:xfrm>
          <a:off x="7924800" y="5105400"/>
          <a:ext cx="8819048" cy="7409524"/>
        </a:xfrm>
        <a:prstGeom prst="rect">
          <a:avLst/>
        </a:prstGeom>
      </xdr:spPr>
    </xdr:pic>
    <xdr:clientData/>
  </xdr:twoCellAnchor>
  <xdr:twoCellAnchor editAs="oneCell">
    <xdr:from>
      <xdr:col>0</xdr:col>
      <xdr:colOff>495300</xdr:colOff>
      <xdr:row>1</xdr:row>
      <xdr:rowOff>9525</xdr:rowOff>
    </xdr:from>
    <xdr:to>
      <xdr:col>10</xdr:col>
      <xdr:colOff>523110</xdr:colOff>
      <xdr:row>34</xdr:row>
      <xdr:rowOff>132568</xdr:rowOff>
    </xdr:to>
    <xdr:pic>
      <xdr:nvPicPr>
        <xdr:cNvPr id="4" name="Picture 3"/>
        <xdr:cNvPicPr>
          <a:picLocks noChangeAspect="1"/>
        </xdr:cNvPicPr>
      </xdr:nvPicPr>
      <xdr:blipFill>
        <a:blip xmlns:r="http://schemas.openxmlformats.org/officeDocument/2006/relationships" r:embed="rId2"/>
        <a:stretch>
          <a:fillRect/>
        </a:stretch>
      </xdr:blipFill>
      <xdr:spPr>
        <a:xfrm>
          <a:off x="495300" y="314325"/>
          <a:ext cx="6123810" cy="6257143"/>
        </a:xfrm>
        <a:prstGeom prst="rect">
          <a:avLst/>
        </a:prstGeom>
      </xdr:spPr>
    </xdr:pic>
    <xdr:clientData/>
  </xdr:twoCellAnchor>
  <xdr:twoCellAnchor editAs="oneCell">
    <xdr:from>
      <xdr:col>1</xdr:col>
      <xdr:colOff>0</xdr:colOff>
      <xdr:row>36</xdr:row>
      <xdr:rowOff>0</xdr:rowOff>
    </xdr:from>
    <xdr:to>
      <xdr:col>10</xdr:col>
      <xdr:colOff>351696</xdr:colOff>
      <xdr:row>70</xdr:row>
      <xdr:rowOff>8742</xdr:rowOff>
    </xdr:to>
    <xdr:pic>
      <xdr:nvPicPr>
        <xdr:cNvPr id="5" name="Picture 4"/>
        <xdr:cNvPicPr>
          <a:picLocks noChangeAspect="1"/>
        </xdr:cNvPicPr>
      </xdr:nvPicPr>
      <xdr:blipFill>
        <a:blip xmlns:r="http://schemas.openxmlformats.org/officeDocument/2006/relationships" r:embed="rId3"/>
        <a:stretch>
          <a:fillRect/>
        </a:stretch>
      </xdr:blipFill>
      <xdr:spPr>
        <a:xfrm>
          <a:off x="609600" y="6800850"/>
          <a:ext cx="5838096" cy="6266667"/>
        </a:xfrm>
        <a:prstGeom prst="rect">
          <a:avLst/>
        </a:prstGeom>
      </xdr:spPr>
    </xdr:pic>
    <xdr:clientData/>
  </xdr:twoCellAnchor>
  <xdr:twoCellAnchor editAs="oneCell">
    <xdr:from>
      <xdr:col>13</xdr:col>
      <xdr:colOff>0</xdr:colOff>
      <xdr:row>3</xdr:row>
      <xdr:rowOff>0</xdr:rowOff>
    </xdr:from>
    <xdr:to>
      <xdr:col>24</xdr:col>
      <xdr:colOff>180115</xdr:colOff>
      <xdr:row>32</xdr:row>
      <xdr:rowOff>56471</xdr:rowOff>
    </xdr:to>
    <xdr:pic>
      <xdr:nvPicPr>
        <xdr:cNvPr id="3" name="Picture 2"/>
        <xdr:cNvPicPr>
          <a:picLocks noChangeAspect="1"/>
        </xdr:cNvPicPr>
      </xdr:nvPicPr>
      <xdr:blipFill>
        <a:blip xmlns:r="http://schemas.openxmlformats.org/officeDocument/2006/relationships" r:embed="rId4"/>
        <a:stretch>
          <a:fillRect/>
        </a:stretch>
      </xdr:blipFill>
      <xdr:spPr>
        <a:xfrm>
          <a:off x="7924800" y="685800"/>
          <a:ext cx="6885715" cy="54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238125</xdr:colOff>
      <xdr:row>17</xdr:row>
      <xdr:rowOff>133350</xdr:rowOff>
    </xdr:from>
    <xdr:to>
      <xdr:col>19</xdr:col>
      <xdr:colOff>600075</xdr:colOff>
      <xdr:row>57</xdr:row>
      <xdr:rowOff>76200</xdr:rowOff>
    </xdr:to>
    <xdr:graphicFrame macro="">
      <xdr:nvGraphicFramePr>
        <xdr:cNvPr id="595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238125</xdr:colOff>
      <xdr:row>17</xdr:row>
      <xdr:rowOff>133350</xdr:rowOff>
    </xdr:from>
    <xdr:to>
      <xdr:col>19</xdr:col>
      <xdr:colOff>600075</xdr:colOff>
      <xdr:row>57</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21</xdr:col>
      <xdr:colOff>523048</xdr:colOff>
      <xdr:row>27</xdr:row>
      <xdr:rowOff>27881</xdr:rowOff>
    </xdr:to>
    <xdr:pic>
      <xdr:nvPicPr>
        <xdr:cNvPr id="2" name="Picture 1"/>
        <xdr:cNvPicPr>
          <a:picLocks noChangeAspect="1"/>
        </xdr:cNvPicPr>
      </xdr:nvPicPr>
      <xdr:blipFill>
        <a:blip xmlns:r="http://schemas.openxmlformats.org/officeDocument/2006/relationships" r:embed="rId1"/>
        <a:stretch>
          <a:fillRect/>
        </a:stretch>
      </xdr:blipFill>
      <xdr:spPr>
        <a:xfrm>
          <a:off x="7019925" y="504825"/>
          <a:ext cx="6619048" cy="55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18</xdr:row>
      <xdr:rowOff>190499</xdr:rowOff>
    </xdr:from>
    <xdr:to>
      <xdr:col>2</xdr:col>
      <xdr:colOff>600075</xdr:colOff>
      <xdr:row>32</xdr:row>
      <xdr:rowOff>180974</xdr:rowOff>
    </xdr:to>
    <xdr:pic>
      <xdr:nvPicPr>
        <xdr:cNvPr id="2" name="Picture 1" descr="scales_table.png"/>
        <xdr:cNvPicPr>
          <a:picLocks noChangeAspect="1"/>
        </xdr:cNvPicPr>
      </xdr:nvPicPr>
      <xdr:blipFill>
        <a:blip xmlns:r="http://schemas.openxmlformats.org/officeDocument/2006/relationships" r:embed="rId1" cstate="print"/>
        <a:stretch>
          <a:fillRect/>
        </a:stretch>
      </xdr:blipFill>
      <xdr:spPr>
        <a:xfrm>
          <a:off x="0" y="3743324"/>
          <a:ext cx="1819275" cy="2657475"/>
        </a:xfrm>
        <a:prstGeom prst="rect">
          <a:avLst/>
        </a:prstGeom>
      </xdr:spPr>
    </xdr:pic>
    <xdr:clientData/>
  </xdr:twoCellAnchor>
  <xdr:twoCellAnchor editAs="oneCell">
    <xdr:from>
      <xdr:col>0</xdr:col>
      <xdr:colOff>123825</xdr:colOff>
      <xdr:row>4</xdr:row>
      <xdr:rowOff>38100</xdr:rowOff>
    </xdr:from>
    <xdr:to>
      <xdr:col>5</xdr:col>
      <xdr:colOff>361540</xdr:colOff>
      <xdr:row>16</xdr:row>
      <xdr:rowOff>94957</xdr:rowOff>
    </xdr:to>
    <xdr:pic>
      <xdr:nvPicPr>
        <xdr:cNvPr id="3" name="Picture 2"/>
        <xdr:cNvPicPr>
          <a:picLocks noChangeAspect="1"/>
        </xdr:cNvPicPr>
      </xdr:nvPicPr>
      <xdr:blipFill>
        <a:blip xmlns:r="http://schemas.openxmlformats.org/officeDocument/2006/relationships" r:embed="rId2"/>
        <a:stretch>
          <a:fillRect/>
        </a:stretch>
      </xdr:blipFill>
      <xdr:spPr>
        <a:xfrm>
          <a:off x="123825" y="923925"/>
          <a:ext cx="3285715" cy="23428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3</xdr:row>
      <xdr:rowOff>47625</xdr:rowOff>
    </xdr:from>
    <xdr:to>
      <xdr:col>11</xdr:col>
      <xdr:colOff>581025</xdr:colOff>
      <xdr:row>6</xdr:row>
      <xdr:rowOff>180975</xdr:rowOff>
    </xdr:to>
    <xdr:sp macro="" textlink="">
      <xdr:nvSpPr>
        <xdr:cNvPr id="2" name="TextBox 1"/>
        <xdr:cNvSpPr txBox="1"/>
      </xdr:nvSpPr>
      <xdr:spPr>
        <a:xfrm>
          <a:off x="38100" y="742950"/>
          <a:ext cx="724852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The peak flow from a 100-year, 24-hour duration storm, when applied to a synthetic UHG and assuming a high runoff efficiency (90%), should cause an increase in stage less than 2 times the stage interval. This guideline applies to all stages above flood stage. </a:t>
          </a:r>
        </a:p>
        <a:p>
          <a:endParaRPr lang="en-US" sz="1100"/>
        </a:p>
      </xdr:txBody>
    </xdr:sp>
    <xdr:clientData/>
  </xdr:twoCellAnchor>
  <xdr:twoCellAnchor>
    <xdr:from>
      <xdr:col>0</xdr:col>
      <xdr:colOff>38100</xdr:colOff>
      <xdr:row>9</xdr:row>
      <xdr:rowOff>19049</xdr:rowOff>
    </xdr:from>
    <xdr:to>
      <xdr:col>11</xdr:col>
      <xdr:colOff>542925</xdr:colOff>
      <xdr:row>31</xdr:row>
      <xdr:rowOff>85724</xdr:rowOff>
    </xdr:to>
    <xdr:sp macro="" textlink="">
      <xdr:nvSpPr>
        <xdr:cNvPr id="3" name="TextBox 2"/>
        <xdr:cNvSpPr txBox="1"/>
      </xdr:nvSpPr>
      <xdr:spPr>
        <a:xfrm>
          <a:off x="38100" y="1857374"/>
          <a:ext cx="7210425" cy="425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The local flow should not cause a significant deviation between the stage observed at the gage and the stages observed at the most upstream and downstream points. The only way to evaluate this condition is to through scenario evaluation of the local basin’s hydrologic response.</a:t>
          </a:r>
        </a:p>
        <a:p>
          <a:r>
            <a:rPr lang="en-US" sz="1100">
              <a:solidFill>
                <a:schemeClr val="dk1"/>
              </a:solidFill>
              <a:latin typeface="+mn-lt"/>
              <a:ea typeface="+mn-ea"/>
              <a:cs typeface="+mn-cs"/>
            </a:rPr>
            <a:t> </a:t>
          </a:r>
        </a:p>
        <a:p>
          <a:r>
            <a:rPr lang="en-US" sz="1100">
              <a:solidFill>
                <a:schemeClr val="dk1"/>
              </a:solidFill>
              <a:latin typeface="+mn-lt"/>
              <a:ea typeface="+mn-ea"/>
              <a:cs typeface="+mn-cs"/>
            </a:rPr>
            <a:t>Because the rating curve will likely not be available for the most upstream and downstream points, it must be assumed that the gage rating approximates the upstream/downstream ratings. Only stages above flood stage are evaluated to determine if they stage/flow relationships meet the criteria. Due to the shape of the rating curve, stages below flood stage will have a significantly steeper slope and will likely produce an overly conservative number, if used to evaluate the stage/flow relationship. The focus should be on significant flows and impacts above flood stage, and the selection of flood stage or flow above flood stage allow the worst case scenario of an extreme local flows, on top of existing high flow conditions, to be evaluated. </a:t>
          </a:r>
        </a:p>
        <a:p>
          <a:r>
            <a:rPr lang="en-US" sz="1100">
              <a:solidFill>
                <a:schemeClr val="dk1"/>
              </a:solidFill>
              <a:latin typeface="+mn-lt"/>
              <a:ea typeface="+mn-ea"/>
              <a:cs typeface="+mn-cs"/>
            </a:rPr>
            <a:t> </a:t>
          </a:r>
        </a:p>
        <a:p>
          <a:r>
            <a:rPr lang="en-US" sz="1100">
              <a:solidFill>
                <a:schemeClr val="dk1"/>
              </a:solidFill>
              <a:latin typeface="+mn-lt"/>
              <a:ea typeface="+mn-ea"/>
              <a:cs typeface="+mn-cs"/>
            </a:rPr>
            <a:t>A significant deviation is defined as 2 times the stage interval. Twice the stage interval was selected as a rule of thumb for the acceptable tolerance for error that would be generated from a significant storm.  Assuming the observed flows are 100% accurate at the gage, and that the largest mapping interval that would be implemented in a map library is 1.0 ft, the stages at the upstream and downstream locations should approximately within -+ 2.0 ft of the observed for a significant rainfall event.  The 100-yr, 24 hour design storm was selected as the evaluation criteria, as it is the most extreme event published in the NOAA TP-40, but is, in most cases, less than the most extreme event observed.  Selecting a standard design storm from the the NOAA TP-40 will allow for the standard to be repeated at all locations. The 90% runoff efficiency assumes a relatively high degree of saturation, but not complete saturation. This runoff efficiency is consistent with an AMC Type 3 (wet) condition for an moderately permeable soil with fair cover.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Unit Hydrograph used to develop the Qp estimate should be what the RFC typically uses for local segments in the adjoining areas. The UHG duration should be adjusted to 24-hours.</a:t>
          </a:r>
        </a:p>
        <a:p>
          <a:endParaRPr lang="en-US" sz="1100"/>
        </a:p>
      </xdr:txBody>
    </xdr:sp>
    <xdr:clientData/>
  </xdr:twoCellAnchor>
  <xdr:twoCellAnchor>
    <xdr:from>
      <xdr:col>0</xdr:col>
      <xdr:colOff>66675</xdr:colOff>
      <xdr:row>34</xdr:row>
      <xdr:rowOff>28575</xdr:rowOff>
    </xdr:from>
    <xdr:to>
      <xdr:col>11</xdr:col>
      <xdr:colOff>466725</xdr:colOff>
      <xdr:row>53</xdr:row>
      <xdr:rowOff>114300</xdr:rowOff>
    </xdr:to>
    <xdr:sp macro="" textlink="">
      <xdr:nvSpPr>
        <xdr:cNvPr id="4" name="TextBox 3"/>
        <xdr:cNvSpPr txBox="1"/>
      </xdr:nvSpPr>
      <xdr:spPr>
        <a:xfrm>
          <a:off x="66675" y="6629400"/>
          <a:ext cx="710565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r>
            <a:rPr lang="en-US" sz="1100" u="none" strike="noStrike">
              <a:solidFill>
                <a:schemeClr val="dk1"/>
              </a:solidFill>
              <a:latin typeface="+mn-lt"/>
              <a:ea typeface="+mn-ea"/>
              <a:cs typeface="+mn-cs"/>
            </a:rPr>
            <a:t>1.  Identify sub-basin outlet “break points” for at least 2 locations upstream and 2 locations downstream. </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2.  The RFC will use IHABBs to create sub-basin boundaries and develop UHGs with an appropriate UHG method. The selected UHG method should be consistent with UHG methods applied in neighboring basins. The duration of the UHG should be transformed to a 24-hour duration. </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3.  Identify the rainfall produced by the 100-yr, 24 hour duration design storm in NOAA TP-40. </a:t>
          </a:r>
        </a:p>
        <a:p>
          <a:pPr lvl="0"/>
          <a:r>
            <a:rPr lang="en-US" sz="1100" u="none" strike="noStrike">
              <a:solidFill>
                <a:schemeClr val="dk1"/>
              </a:solidFill>
              <a:latin typeface="+mn-lt"/>
              <a:ea typeface="+mn-ea"/>
              <a:cs typeface="+mn-cs"/>
            </a:rPr>
            <a:t>Calculate Qp for each UHG based on the 100-year, 24-hour duration design storm assuming  a high runoff efficiency of 90%.</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4.  Calculate the flow threshold that cannot be exceeded by Qp from the rating curve.</a:t>
          </a:r>
        </a:p>
        <a:p>
          <a:pPr lvl="1"/>
          <a:r>
            <a:rPr lang="en-US" sz="1100" u="none" strike="noStrike">
              <a:solidFill>
                <a:schemeClr val="dk1"/>
              </a:solidFill>
              <a:latin typeface="+mn-lt"/>
              <a:ea typeface="+mn-ea"/>
              <a:cs typeface="+mn-cs"/>
            </a:rPr>
            <a:t>a.  Collect\determine:</a:t>
          </a:r>
        </a:p>
        <a:p>
          <a:pPr lvl="2"/>
          <a:r>
            <a:rPr lang="en-US" sz="1100" u="none" strike="noStrike">
              <a:solidFill>
                <a:schemeClr val="dk1"/>
              </a:solidFill>
              <a:latin typeface="+mn-lt"/>
              <a:ea typeface="+mn-ea"/>
              <a:cs typeface="+mn-cs"/>
            </a:rPr>
            <a:t>i.  the rating curve at the gage. </a:t>
          </a:r>
        </a:p>
        <a:p>
          <a:pPr lvl="2"/>
          <a:r>
            <a:rPr lang="en-US" sz="1100" u="none" strike="noStrike">
              <a:solidFill>
                <a:schemeClr val="dk1"/>
              </a:solidFill>
              <a:latin typeface="+mn-lt"/>
              <a:ea typeface="+mn-ea"/>
              <a:cs typeface="+mn-cs"/>
            </a:rPr>
            <a:t>ii.  flood stage</a:t>
          </a:r>
        </a:p>
        <a:p>
          <a:pPr lvl="2"/>
          <a:r>
            <a:rPr lang="en-US" sz="1100" u="none" strike="noStrike">
              <a:solidFill>
                <a:schemeClr val="dk1"/>
              </a:solidFill>
              <a:latin typeface="+mn-lt"/>
              <a:ea typeface="+mn-ea"/>
              <a:cs typeface="+mn-cs"/>
            </a:rPr>
            <a:t>iii.  Determine the mapping interval (i) for the flood inundation mapping library.</a:t>
          </a:r>
        </a:p>
        <a:p>
          <a:pPr lvl="1"/>
          <a:r>
            <a:rPr lang="en-US" sz="1100" u="none" strike="noStrike">
              <a:solidFill>
                <a:schemeClr val="dk1"/>
              </a:solidFill>
              <a:latin typeface="+mn-lt"/>
              <a:ea typeface="+mn-ea"/>
              <a:cs typeface="+mn-cs"/>
            </a:rPr>
            <a:t>b.  Calculate the difference in flow at a regular mapping interval for all stages above flood stage. Q delta = Q stage 1 - Q stage 2</a:t>
          </a:r>
        </a:p>
        <a:p>
          <a:pPr lvl="1"/>
          <a:r>
            <a:rPr lang="en-US" sz="1100" u="none" strike="noStrike">
              <a:solidFill>
                <a:schemeClr val="dk1"/>
              </a:solidFill>
              <a:latin typeface="+mn-lt"/>
              <a:ea typeface="+mn-ea"/>
              <a:cs typeface="+mn-cs"/>
            </a:rPr>
            <a:t>c. Determine the minimum differential in flow (Q delta) for the entire rating curve. Twice minimum differential in flow (2 * (Q delta)) is the constraining value flow threshold the cannot exceeded by Qp. </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7.  Compare Qp to (2 * (Q delta)) for all UHGs to determine suitability</a:t>
          </a:r>
        </a:p>
        <a:p>
          <a:endParaRPr lang="en-US" sz="1100"/>
        </a:p>
      </xdr:txBody>
    </xdr:sp>
    <xdr:clientData/>
  </xdr:twoCellAnchor>
  <xdr:twoCellAnchor>
    <xdr:from>
      <xdr:col>0</xdr:col>
      <xdr:colOff>19050</xdr:colOff>
      <xdr:row>56</xdr:row>
      <xdr:rowOff>47625</xdr:rowOff>
    </xdr:from>
    <xdr:to>
      <xdr:col>11</xdr:col>
      <xdr:colOff>542925</xdr:colOff>
      <xdr:row>79</xdr:row>
      <xdr:rowOff>148612</xdr:rowOff>
    </xdr:to>
    <xdr:pic>
      <xdr:nvPicPr>
        <xdr:cNvPr id="1228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10839450"/>
          <a:ext cx="7229475" cy="448248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ater.weather.gov/ahps/NOAA_AHPS_Guidelines_Final_2011_v3.pdf" TargetMode="External"/><Relationship Id="rId18" Type="http://schemas.openxmlformats.org/officeDocument/2006/relationships/hyperlink" Target="http://water.weather.gov/ahps/NOAA_AHPS_Guidelines_Final_2011_v3.pdf" TargetMode="External"/><Relationship Id="rId26" Type="http://schemas.openxmlformats.org/officeDocument/2006/relationships/hyperlink" Target="http://www.esri.com/events/seminars/bettermaps/materials/pdfs/webmercator-smnr-brochure.pdf" TargetMode="External"/><Relationship Id="rId39" Type="http://schemas.openxmlformats.org/officeDocument/2006/relationships/hyperlink" Target="http://water.weather.gov/ahps/NOAA_AHPS_Guidelines_Final_2011_v3.pdf" TargetMode="External"/><Relationship Id="rId3" Type="http://schemas.openxmlformats.org/officeDocument/2006/relationships/hyperlink" Target="http://water.weather.gov/ahps/NOAA_AHPS_Guidelines_Final_2011_v3.pdf" TargetMode="External"/><Relationship Id="rId21" Type="http://schemas.openxmlformats.org/officeDocument/2006/relationships/hyperlink" Target="http://water.weather.gov/ahps/NOAA_AHPS_Guidelines_Final_2011_v3.pdf" TargetMode="External"/><Relationship Id="rId34" Type="http://schemas.openxmlformats.org/officeDocument/2006/relationships/hyperlink" Target="http://water.weather.gov/ahps/NOAA_AHPS_Guidelines_Final_2011_v3.pdf" TargetMode="External"/><Relationship Id="rId42" Type="http://schemas.openxmlformats.org/officeDocument/2006/relationships/hyperlink" Target="http://water.weather.gov/ahps2/hydrograph.php?wfo=lot&amp;gage=otwi2" TargetMode="External"/><Relationship Id="rId47" Type="http://schemas.openxmlformats.org/officeDocument/2006/relationships/hyperlink" Target="mailto:byard@illinois.edu" TargetMode="External"/><Relationship Id="rId50" Type="http://schemas.openxmlformats.org/officeDocument/2006/relationships/hyperlink" Target="mailto:buildingandzoning@cityofottawa.org" TargetMode="External"/><Relationship Id="rId7" Type="http://schemas.openxmlformats.org/officeDocument/2006/relationships/hyperlink" Target="http://water.weather.gov/ahps/NOAA_AHPS_Guidelines_Final_2011_v3.pdf" TargetMode="External"/><Relationship Id="rId12" Type="http://schemas.openxmlformats.org/officeDocument/2006/relationships/hyperlink" Target="http://water.weather.gov/ahps/NOAA_AHPS_Guidelines_Final_2011_v3.pdf" TargetMode="External"/><Relationship Id="rId17" Type="http://schemas.openxmlformats.org/officeDocument/2006/relationships/hyperlink" Target="http://water.weather.gov/ahps/NOAA_AHPS_Guidelines_Final_2011_v3.pdf" TargetMode="External"/><Relationship Id="rId25" Type="http://schemas.openxmlformats.org/officeDocument/2006/relationships/hyperlink" Target="http://water.weather.gov/ahps/NOAA_AHPS_Guidelines_Final_2011_v3.pdf" TargetMode="External"/><Relationship Id="rId33" Type="http://schemas.openxmlformats.org/officeDocument/2006/relationships/hyperlink" Target="http://water.weather.gov/ahps/NOAA_AHPS_Guidelines_Final_2011_v3.pdf" TargetMode="External"/><Relationship Id="rId38" Type="http://schemas.openxmlformats.org/officeDocument/2006/relationships/hyperlink" Target="http://water.weather.gov/ahps/NOAA_AHPS_Guidelines_Final_2011_v3.pdf" TargetMode="External"/><Relationship Id="rId46" Type="http://schemas.openxmlformats.org/officeDocument/2006/relationships/hyperlink" Target="mailto:rmeekma@illinois.edu" TargetMode="External"/><Relationship Id="rId2" Type="http://schemas.openxmlformats.org/officeDocument/2006/relationships/hyperlink" Target="http://water.weather.gov/ahps/NOAA_AHPS_Guidelines_Final_2011_v3.pdf" TargetMode="External"/><Relationship Id="rId16" Type="http://schemas.openxmlformats.org/officeDocument/2006/relationships/hyperlink" Target="http://water.weather.gov/ahps/NOAA_AHPS_Guidelines_Final_2011_v3.pdf" TargetMode="External"/><Relationship Id="rId20" Type="http://schemas.openxmlformats.org/officeDocument/2006/relationships/hyperlink" Target="http://water.weather.gov/ahps/NOAA_AHPS_Guidelines_Final_2011_v3.pdf" TargetMode="External"/><Relationship Id="rId29" Type="http://schemas.openxmlformats.org/officeDocument/2006/relationships/hyperlink" Target="http://water.weather.gov/ahps/NOAA_AHPS_Guidelines_Final_2011_v3.pdf" TargetMode="External"/><Relationship Id="rId41" Type="http://schemas.openxmlformats.org/officeDocument/2006/relationships/hyperlink" Target="http://water.weather.gov/ahps2/hydrograph.php?wfo=lot&amp;gage=otwi2" TargetMode="External"/><Relationship Id="rId1" Type="http://schemas.openxmlformats.org/officeDocument/2006/relationships/printerSettings" Target="../printerSettings/printerSettings1.bin"/><Relationship Id="rId6" Type="http://schemas.openxmlformats.org/officeDocument/2006/relationships/hyperlink" Target="http://water.weather.gov/ahps/NOAA_AHPS_Guidelines_Final_2011_v3.pdf" TargetMode="External"/><Relationship Id="rId11" Type="http://schemas.openxmlformats.org/officeDocument/2006/relationships/hyperlink" Target="http://water.weather.gov/ahps/NOAA_AHPS_Guidelines_Final_2011_v3.pdf" TargetMode="External"/><Relationship Id="rId24" Type="http://schemas.openxmlformats.org/officeDocument/2006/relationships/hyperlink" Target="http://water.weather.gov/ahps/NOAA_AHPS_Guidelines_Final_2011_v3.pdf" TargetMode="External"/><Relationship Id="rId32" Type="http://schemas.openxmlformats.org/officeDocument/2006/relationships/hyperlink" Target="http://water.weather.gov/ahps/NOAA_AHPS_Guidelines_Final_2011_v3.pdf" TargetMode="External"/><Relationship Id="rId37" Type="http://schemas.openxmlformats.org/officeDocument/2006/relationships/hyperlink" Target="http://water.weather.gov/ahps/NOAA_AHPS_Guidelines_Final_2011_v3.pdf" TargetMode="External"/><Relationship Id="rId40" Type="http://schemas.openxmlformats.org/officeDocument/2006/relationships/hyperlink" Target="http://rivergages.mvr.usace.army.mil/WaterControl/stationinfo2.cfm?sid=OTWI2&amp;fid=OTWI2&amp;dt=S" TargetMode="External"/><Relationship Id="rId45" Type="http://schemas.openxmlformats.org/officeDocument/2006/relationships/hyperlink" Target="mailto:Timothy.McCalmant@noaa.gov" TargetMode="External"/><Relationship Id="rId53" Type="http://schemas.openxmlformats.org/officeDocument/2006/relationships/printerSettings" Target="../printerSettings/printerSettings2.bin"/><Relationship Id="rId5" Type="http://schemas.openxmlformats.org/officeDocument/2006/relationships/hyperlink" Target="http://water.weather.gov/ahps/NOAA_AHPS_Guidelines_Final_2011_v3.pdf" TargetMode="External"/><Relationship Id="rId15" Type="http://schemas.openxmlformats.org/officeDocument/2006/relationships/hyperlink" Target="http://water.weather.gov/ahps/NOAA_AHPS_Guidelines_Final_2011_v3.pdf" TargetMode="External"/><Relationship Id="rId23" Type="http://schemas.openxmlformats.org/officeDocument/2006/relationships/hyperlink" Target="http://water.weather.gov/ahps/NOAA_AHPS_Guidelines_Final_2011_v3.pdf" TargetMode="External"/><Relationship Id="rId28" Type="http://schemas.openxmlformats.org/officeDocument/2006/relationships/hyperlink" Target="http://water.weather.gov/ahps/NOAA_AHPS_Guidelines_Final_2011_v3.pdf" TargetMode="External"/><Relationship Id="rId36" Type="http://schemas.openxmlformats.org/officeDocument/2006/relationships/hyperlink" Target="http://water.weather.gov/ahps/NOAA_AHPS_Guidelines_Final_2011_v3.pdf" TargetMode="External"/><Relationship Id="rId49" Type="http://schemas.openxmlformats.org/officeDocument/2006/relationships/hyperlink" Target="mailto:james.a.stiman@usace.army.mil" TargetMode="External"/><Relationship Id="rId10" Type="http://schemas.openxmlformats.org/officeDocument/2006/relationships/hyperlink" Target="http://water.weather.gov/ahps/NOAA_AHPS_Guidelines_Final_2011_v3.pdf" TargetMode="External"/><Relationship Id="rId19" Type="http://schemas.openxmlformats.org/officeDocument/2006/relationships/hyperlink" Target="http://water.weather.gov/ahps/NOAA_AHPS_Guidelines_Final_2011_v3.pdf" TargetMode="External"/><Relationship Id="rId31" Type="http://schemas.openxmlformats.org/officeDocument/2006/relationships/hyperlink" Target="http://water.weather.gov/ahps/NOAA_AHPS_Guidelines_Final_2011_v3.pdf" TargetMode="External"/><Relationship Id="rId44" Type="http://schemas.openxmlformats.org/officeDocument/2006/relationships/hyperlink" Target="mailto:Mike.DeWeese@noaa.gov" TargetMode="External"/><Relationship Id="rId52" Type="http://schemas.openxmlformats.org/officeDocument/2006/relationships/hyperlink" Target="mailto:william.morris@noaa.gov" TargetMode="External"/><Relationship Id="rId4" Type="http://schemas.openxmlformats.org/officeDocument/2006/relationships/hyperlink" Target="http://water.weather.gov/ahps/NOAA_AHPS_Guidelines_Final_2011_v3.pdf" TargetMode="External"/><Relationship Id="rId9" Type="http://schemas.openxmlformats.org/officeDocument/2006/relationships/hyperlink" Target="http://water.weather.gov/ahps/NOAA_AHPS_Guidelines_Final_2011_v3.pdf" TargetMode="External"/><Relationship Id="rId14" Type="http://schemas.openxmlformats.org/officeDocument/2006/relationships/hyperlink" Target="http://water.weather.gov/ahps/NOAA_AHPS_Guidelines_Final_2011_v3.pdf" TargetMode="External"/><Relationship Id="rId22" Type="http://schemas.openxmlformats.org/officeDocument/2006/relationships/hyperlink" Target="http://water.weather.gov/ahps/NOAA_AHPS_Guidelines_Final_2011_v3.pdf" TargetMode="External"/><Relationship Id="rId27" Type="http://schemas.openxmlformats.org/officeDocument/2006/relationships/hyperlink" Target="http://water.weather.gov/ahps/NOAA_AHPS_Guidelines_Final_2011_v3.pdf" TargetMode="External"/><Relationship Id="rId30" Type="http://schemas.openxmlformats.org/officeDocument/2006/relationships/hyperlink" Target="http://water.weather.gov/ahps/NOAA_AHPS_Guidelines_Final_2011_v3.pdf" TargetMode="External"/><Relationship Id="rId35" Type="http://schemas.openxmlformats.org/officeDocument/2006/relationships/hyperlink" Target="http://water.weather.gov/ahps/NOAA_AHPS_Guidelines_Final_2011_v3.pdf" TargetMode="External"/><Relationship Id="rId43" Type="http://schemas.openxmlformats.org/officeDocument/2006/relationships/hyperlink" Target="mailto:Mike.DeWeese@noaa.gov" TargetMode="External"/><Relationship Id="rId48" Type="http://schemas.openxmlformats.org/officeDocument/2006/relationships/hyperlink" Target="mailto:rmeekma@illinois.edu" TargetMode="External"/><Relationship Id="rId8" Type="http://schemas.openxmlformats.org/officeDocument/2006/relationships/hyperlink" Target="http://water.weather.gov/ahps/NOAA_AHPS_Guidelines_Final_2011_v3.pdf" TargetMode="External"/><Relationship Id="rId51" Type="http://schemas.openxmlformats.org/officeDocument/2006/relationships/hyperlink" Target="mailto:kris.lander@noaa.gov"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fgdc.gov/standards/projects/FGDC-standards-projects/metadata/base-metadata/v2_0698.pdf" TargetMode="Externa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9.bin"/><Relationship Id="rId1" Type="http://schemas.openxmlformats.org/officeDocument/2006/relationships/hyperlink" Target="http://www.nsgic.org/public_resources/2011AC_National-Enhanced-Elevation-Data.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blogs.esri.com/Support/blogs/mappingcenter/archive/2009/03/19/How-can-you-tell-what-map-scales-are-shown-for-online-maps_3F00_.aspx" TargetMode="External"/><Relationship Id="rId1" Type="http://schemas.openxmlformats.org/officeDocument/2006/relationships/hyperlink" Target="http://www.ngs.noaa.gov/cgi-bin/VERTCON/vert_con.prl" TargetMode="External"/><Relationship Id="rId4"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8" Type="http://schemas.openxmlformats.org/officeDocument/2006/relationships/hyperlink" Target="http://water.weather.gov/ahps/NOAA_AHPS_Guidelines_Final_2011_v3.pdf" TargetMode="External"/><Relationship Id="rId3" Type="http://schemas.openxmlformats.org/officeDocument/2006/relationships/hyperlink" Target="http://water.weather.gov/ahps/NOAA_AHPS_Guidelines_Final_2011_v3.pdf" TargetMode="External"/><Relationship Id="rId7" Type="http://schemas.openxmlformats.org/officeDocument/2006/relationships/hyperlink" Target="http://water.weather.gov/ahps/NOAA_AHPS_Guidelines_Final_2011_v3.pdf" TargetMode="External"/><Relationship Id="rId2" Type="http://schemas.openxmlformats.org/officeDocument/2006/relationships/hyperlink" Target="http://water.weather.gov/ahps/NOAA_AHPS_Guidelines_Final_2011_v3.pdf" TargetMode="External"/><Relationship Id="rId1" Type="http://schemas.openxmlformats.org/officeDocument/2006/relationships/hyperlink" Target="http://water.weather.gov/ahps/NOAA_AHPS_Guidelines_Final_2011_v3.pdf" TargetMode="External"/><Relationship Id="rId6" Type="http://schemas.openxmlformats.org/officeDocument/2006/relationships/hyperlink" Target="http://water.weather.gov/ahps/NOAA_AHPS_Guidelines_Final_2011_v3.pdf" TargetMode="External"/><Relationship Id="rId5" Type="http://schemas.openxmlformats.org/officeDocument/2006/relationships/hyperlink" Target="http://water.weather.gov/ahps/NOAA_AHPS_Guidelines_Final_2011_v3.pdf" TargetMode="External"/><Relationship Id="rId10" Type="http://schemas.openxmlformats.org/officeDocument/2006/relationships/printerSettings" Target="../printerSettings/printerSettings3.bin"/><Relationship Id="rId4" Type="http://schemas.openxmlformats.org/officeDocument/2006/relationships/hyperlink" Target="http://water.weather.gov/ahps/NOAA_AHPS_Guidelines_Final_2011_v3.pdf" TargetMode="External"/><Relationship Id="rId9" Type="http://schemas.openxmlformats.org/officeDocument/2006/relationships/hyperlink" Target="http://water.weather.gov/ahps/NOAA_AHPS_Guidelines_Final_2011_v3.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hyperlink" Target="http://water.weather.gov/ahps2/hydrograph.php?wfo=dvn&amp;gage=iowi4" TargetMode="External"/><Relationship Id="rId2" Type="http://schemas.openxmlformats.org/officeDocument/2006/relationships/hyperlink" Target="http://waterdata.usgs.gov/ia/nwis/nwismap/?site_no=05454500&amp;agency_cd=USGS" TargetMode="External"/><Relationship Id="rId1" Type="http://schemas.openxmlformats.org/officeDocument/2006/relationships/printerSettings" Target="../printerSettings/printerSettings6.bin"/><Relationship Id="rId5" Type="http://schemas.openxmlformats.org/officeDocument/2006/relationships/drawing" Target="../drawings/drawing2.xml"/><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waterdata.usgs.gov/nwisweb/data/ratings/base/USGS.XXXXXXXX.base.rdb" TargetMode="External"/><Relationship Id="rId7" Type="http://schemas.openxmlformats.org/officeDocument/2006/relationships/printerSettings" Target="../printerSettings/printerSettings10.bin"/><Relationship Id="rId2" Type="http://schemas.openxmlformats.org/officeDocument/2006/relationships/hyperlink" Target="http://waterdata.usgs.gov/nwisweb/data/ratings/corr/USGS.XXXXXXXX.corr.rdb&#160;" TargetMode="External"/><Relationship Id="rId1" Type="http://schemas.openxmlformats.org/officeDocument/2006/relationships/hyperlink" Target="http://waterdata.usgs.gov/nwisweb/data/ratings/exsa/USGS.XXXXXXXX.exsa.rdb" TargetMode="External"/><Relationship Id="rId6" Type="http://schemas.openxmlformats.org/officeDocument/2006/relationships/hyperlink" Target="http://edd.msc.fema.gov/edd/" TargetMode="External"/><Relationship Id="rId5" Type="http://schemas.openxmlformats.org/officeDocument/2006/relationships/hyperlink" Target="http://water.weather.gov/ahps2/hydrograph_to_xml.php?gage=mtzi3&amp;output=xml" TargetMode="External"/><Relationship Id="rId4" Type="http://schemas.openxmlformats.org/officeDocument/2006/relationships/hyperlink" Target="http://waterdata.usgs.gov/nwisweb/cgi-src/get_ratings?site_no=XXXXXXXX"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waterdata.usgs.gov/nwisweb/data/ratings/base/USGS.XXXXXXXX.base.rdb" TargetMode="External"/><Relationship Id="rId7" Type="http://schemas.openxmlformats.org/officeDocument/2006/relationships/printerSettings" Target="../printerSettings/printerSettings11.bin"/><Relationship Id="rId2" Type="http://schemas.openxmlformats.org/officeDocument/2006/relationships/hyperlink" Target="http://waterdata.usgs.gov/nwisweb/data/ratings/corr/USGS.XXXXXXXX.corr.rdb&#160;" TargetMode="External"/><Relationship Id="rId1" Type="http://schemas.openxmlformats.org/officeDocument/2006/relationships/hyperlink" Target="http://waterdata.usgs.gov/nwisweb/data/ratings/exsa/USGS.XXXXXXXX.exsa.rdb" TargetMode="External"/><Relationship Id="rId6" Type="http://schemas.openxmlformats.org/officeDocument/2006/relationships/hyperlink" Target="http://edd.msc.fema.gov/edd/" TargetMode="External"/><Relationship Id="rId5" Type="http://schemas.openxmlformats.org/officeDocument/2006/relationships/hyperlink" Target="http://water.weather.gov/ahps2/hydrograph_to_xml.php?gage=mtzi3&amp;output=xml" TargetMode="External"/><Relationship Id="rId4" Type="http://schemas.openxmlformats.org/officeDocument/2006/relationships/hyperlink" Target="http://waterdata.usgs.gov/nwisweb/cgi-src/get_ratings?site_no=XXXXXXXX"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D520"/>
  <sheetViews>
    <sheetView topLeftCell="A139" zoomScaleNormal="100" zoomScalePageLayoutView="75" workbookViewId="0">
      <selection activeCell="O1" sqref="O1:O1048576"/>
    </sheetView>
  </sheetViews>
  <sheetFormatPr defaultRowHeight="14.25" x14ac:dyDescent="0.2"/>
  <cols>
    <col min="1" max="1" width="25.140625" style="12" customWidth="1"/>
    <col min="2" max="2" width="20.7109375" style="13" customWidth="1"/>
    <col min="3" max="3" width="42.7109375" style="14" customWidth="1"/>
    <col min="4" max="4" width="38.140625" style="13" customWidth="1"/>
    <col min="5" max="5" width="12.28515625" style="12" customWidth="1"/>
    <col min="6" max="6" width="34.5703125" style="13" customWidth="1"/>
    <col min="7" max="8" width="5.7109375" style="15" customWidth="1"/>
    <col min="9" max="11" width="5.7109375" style="13" customWidth="1"/>
    <col min="12" max="12" width="6.28515625" style="13" customWidth="1"/>
    <col min="13" max="15" width="5.7109375" style="15" customWidth="1"/>
    <col min="16" max="16" width="5.7109375" style="13" customWidth="1"/>
    <col min="17" max="17" width="5.7109375" style="15" customWidth="1"/>
    <col min="18" max="18" width="9.140625" style="13" customWidth="1"/>
    <col min="19" max="16384" width="9.140625" style="13"/>
  </cols>
  <sheetData>
    <row r="1" spans="1:30" s="44" customFormat="1" ht="30.75" customHeight="1" thickBot="1" x14ac:dyDescent="0.4">
      <c r="A1" s="362" t="s">
        <v>510</v>
      </c>
      <c r="B1" s="362"/>
      <c r="C1" s="362"/>
      <c r="D1" s="362"/>
      <c r="E1" s="363"/>
      <c r="F1" s="98" t="s">
        <v>863</v>
      </c>
      <c r="G1" s="98"/>
      <c r="H1" s="99"/>
      <c r="I1" s="98"/>
      <c r="J1" s="100"/>
      <c r="K1" s="100"/>
      <c r="L1" s="98"/>
      <c r="M1" s="99"/>
      <c r="N1" s="99"/>
      <c r="O1" s="99"/>
      <c r="P1" s="100"/>
      <c r="Q1" s="99"/>
      <c r="R1" s="100"/>
      <c r="S1" s="100"/>
    </row>
    <row r="2" spans="1:30" s="57" customFormat="1" ht="19.5" thickTop="1" thickBot="1" x14ac:dyDescent="0.3">
      <c r="A2" s="361"/>
      <c r="B2" s="64"/>
      <c r="C2" s="64"/>
      <c r="D2" s="64"/>
      <c r="E2" s="65"/>
      <c r="F2" s="16"/>
      <c r="G2" s="66"/>
      <c r="H2" s="66"/>
      <c r="I2" s="16"/>
      <c r="J2" s="16"/>
      <c r="K2" s="16"/>
      <c r="L2" s="16"/>
      <c r="M2" s="66"/>
      <c r="N2" s="66"/>
      <c r="O2" s="66"/>
      <c r="P2" s="16"/>
      <c r="Q2" s="66"/>
      <c r="R2" s="16"/>
      <c r="S2" s="16"/>
    </row>
    <row r="3" spans="1:30" ht="15.75" thickBot="1" x14ac:dyDescent="0.3">
      <c r="A3" s="367" t="s">
        <v>509</v>
      </c>
      <c r="B3" s="86"/>
      <c r="C3" s="90"/>
      <c r="D3" s="72"/>
      <c r="E3" s="74" t="s">
        <v>84</v>
      </c>
      <c r="F3" s="483" t="s">
        <v>538</v>
      </c>
      <c r="G3" s="490"/>
      <c r="H3" s="66"/>
      <c r="I3" s="153" t="s">
        <v>232</v>
      </c>
      <c r="J3" s="154"/>
      <c r="K3" s="154"/>
      <c r="L3" s="138"/>
      <c r="M3" s="138"/>
      <c r="N3" s="138"/>
      <c r="O3" s="138"/>
      <c r="P3" s="139"/>
      <c r="Q3" s="139"/>
      <c r="R3" s="140"/>
      <c r="S3" s="16"/>
      <c r="X3" s="365"/>
    </row>
    <row r="4" spans="1:30" ht="14.25" customHeight="1" x14ac:dyDescent="0.2">
      <c r="A4" s="61" t="s">
        <v>20</v>
      </c>
      <c r="B4" s="579" t="s">
        <v>918</v>
      </c>
      <c r="C4" s="580"/>
      <c r="D4" s="59" t="s">
        <v>368</v>
      </c>
      <c r="E4" s="533">
        <v>480</v>
      </c>
      <c r="F4" s="501">
        <f t="shared" ref="F4:F9" si="0">E4-0.187</f>
        <v>479.81299999999999</v>
      </c>
      <c r="G4" s="491"/>
      <c r="H4" s="66"/>
      <c r="I4" s="276" t="s">
        <v>226</v>
      </c>
      <c r="J4" s="155"/>
      <c r="K4" s="156"/>
      <c r="L4" s="141" t="s">
        <v>222</v>
      </c>
      <c r="M4" s="141"/>
      <c r="N4" s="141"/>
      <c r="O4" s="141"/>
      <c r="P4" s="67"/>
      <c r="Q4" s="67"/>
      <c r="R4" s="142"/>
      <c r="S4" s="16"/>
      <c r="X4" s="365"/>
    </row>
    <row r="5" spans="1:30" ht="14.25" customHeight="1" x14ac:dyDescent="0.2">
      <c r="A5" s="61" t="s">
        <v>21</v>
      </c>
      <c r="B5" s="581" t="s">
        <v>917</v>
      </c>
      <c r="C5" s="582"/>
      <c r="D5" s="59" t="s">
        <v>3</v>
      </c>
      <c r="E5" s="269">
        <v>469</v>
      </c>
      <c r="F5" s="501">
        <f t="shared" si="0"/>
        <v>468.81299999999999</v>
      </c>
      <c r="G5" s="491"/>
      <c r="H5" s="66"/>
      <c r="I5" s="143"/>
      <c r="J5" s="144" t="s">
        <v>110</v>
      </c>
      <c r="K5" s="144"/>
      <c r="L5" s="145"/>
      <c r="M5" s="144"/>
      <c r="N5" s="144"/>
      <c r="O5" s="144"/>
      <c r="P5" s="146"/>
      <c r="Q5" s="146"/>
      <c r="R5" s="147"/>
      <c r="S5" s="16"/>
      <c r="X5" s="365"/>
    </row>
    <row r="6" spans="1:30" ht="14.25" customHeight="1" x14ac:dyDescent="0.2">
      <c r="A6" s="62" t="s">
        <v>311</v>
      </c>
      <c r="B6" s="577" t="s">
        <v>921</v>
      </c>
      <c r="C6" s="578"/>
      <c r="D6" s="59" t="s">
        <v>2</v>
      </c>
      <c r="E6" s="269">
        <v>466</v>
      </c>
      <c r="F6" s="501">
        <f t="shared" si="0"/>
        <v>465.81299999999999</v>
      </c>
      <c r="G6" s="491"/>
      <c r="H6" s="66"/>
      <c r="I6" s="277" t="s">
        <v>225</v>
      </c>
      <c r="J6" s="157"/>
      <c r="K6" s="158"/>
      <c r="L6" s="148" t="s">
        <v>223</v>
      </c>
      <c r="M6" s="148"/>
      <c r="N6" s="148"/>
      <c r="O6" s="148"/>
      <c r="P6" s="71"/>
      <c r="Q6" s="71"/>
      <c r="R6" s="149"/>
      <c r="S6" s="16"/>
      <c r="X6" s="365"/>
    </row>
    <row r="7" spans="1:30" ht="15" x14ac:dyDescent="0.2">
      <c r="A7" s="73" t="s">
        <v>312</v>
      </c>
      <c r="B7" s="577" t="s">
        <v>922</v>
      </c>
      <c r="C7" s="578"/>
      <c r="D7" s="59" t="s">
        <v>1</v>
      </c>
      <c r="E7" s="269">
        <v>463</v>
      </c>
      <c r="F7" s="501">
        <f t="shared" si="0"/>
        <v>462.81299999999999</v>
      </c>
      <c r="G7" s="491"/>
      <c r="H7" s="66"/>
      <c r="I7" s="150"/>
      <c r="J7" s="141" t="s">
        <v>111</v>
      </c>
      <c r="K7" s="144"/>
      <c r="L7" s="145"/>
      <c r="M7" s="144"/>
      <c r="N7" s="144"/>
      <c r="O7" s="144"/>
      <c r="P7" s="146"/>
      <c r="Q7" s="146"/>
      <c r="R7" s="147"/>
      <c r="S7" s="16"/>
      <c r="X7" s="365"/>
    </row>
    <row r="8" spans="1:30" ht="15" x14ac:dyDescent="0.2">
      <c r="A8" s="61" t="s">
        <v>539</v>
      </c>
      <c r="B8" s="581" t="s">
        <v>920</v>
      </c>
      <c r="C8" s="559"/>
      <c r="D8" s="59" t="s">
        <v>0</v>
      </c>
      <c r="E8" s="269">
        <v>461</v>
      </c>
      <c r="F8" s="501">
        <f t="shared" si="0"/>
        <v>460.81299999999999</v>
      </c>
      <c r="G8" s="491"/>
      <c r="H8" s="66"/>
      <c r="I8" s="278" t="s">
        <v>374</v>
      </c>
      <c r="J8" s="159"/>
      <c r="K8" s="160"/>
      <c r="L8" s="148" t="s">
        <v>227</v>
      </c>
      <c r="M8" s="148"/>
      <c r="N8" s="148"/>
      <c r="O8" s="148"/>
      <c r="P8" s="71"/>
      <c r="Q8" s="71"/>
      <c r="R8" s="149"/>
      <c r="S8" s="16"/>
      <c r="X8" s="365"/>
    </row>
    <row r="9" spans="1:30" ht="15" x14ac:dyDescent="0.2">
      <c r="A9" s="61" t="s">
        <v>33</v>
      </c>
      <c r="B9" s="577" t="s">
        <v>919</v>
      </c>
      <c r="C9" s="578"/>
      <c r="D9" s="59" t="s">
        <v>367</v>
      </c>
      <c r="E9" s="360">
        <v>460</v>
      </c>
      <c r="F9" s="501">
        <f t="shared" si="0"/>
        <v>459.81299999999999</v>
      </c>
      <c r="G9" s="491"/>
      <c r="H9" s="66"/>
      <c r="I9" s="150"/>
      <c r="J9" s="141" t="s">
        <v>228</v>
      </c>
      <c r="K9" s="141"/>
      <c r="L9" s="91"/>
      <c r="M9" s="141"/>
      <c r="N9" s="141"/>
      <c r="O9" s="141"/>
      <c r="P9" s="67"/>
      <c r="Q9" s="67"/>
      <c r="R9" s="142"/>
      <c r="S9" s="16"/>
      <c r="X9" s="366"/>
    </row>
    <row r="10" spans="1:30" x14ac:dyDescent="0.2">
      <c r="A10" s="61" t="s">
        <v>34</v>
      </c>
      <c r="B10" s="474" t="s">
        <v>923</v>
      </c>
      <c r="C10" s="475"/>
      <c r="D10" s="68" t="s">
        <v>63</v>
      </c>
      <c r="E10" s="360">
        <v>0</v>
      </c>
      <c r="F10" s="501">
        <f>E10-0.187</f>
        <v>-0.187</v>
      </c>
      <c r="G10" s="491"/>
      <c r="H10" s="66"/>
      <c r="I10" s="150"/>
      <c r="J10" s="141" t="s">
        <v>112</v>
      </c>
      <c r="K10" s="141"/>
      <c r="L10" s="91"/>
      <c r="M10" s="141"/>
      <c r="N10" s="141"/>
      <c r="O10" s="141"/>
      <c r="P10" s="67"/>
      <c r="Q10" s="67"/>
      <c r="R10" s="142"/>
      <c r="S10" s="16"/>
      <c r="X10" s="366"/>
    </row>
    <row r="11" spans="1:30" x14ac:dyDescent="0.2">
      <c r="A11" s="61" t="s">
        <v>65</v>
      </c>
      <c r="B11" s="474" t="s">
        <v>924</v>
      </c>
      <c r="C11" s="475"/>
      <c r="D11" s="59" t="s">
        <v>15</v>
      </c>
      <c r="E11" s="360" t="s">
        <v>928</v>
      </c>
      <c r="F11" s="484"/>
      <c r="G11" s="490"/>
      <c r="H11" s="66"/>
      <c r="I11" s="151"/>
      <c r="J11" s="144" t="s">
        <v>113</v>
      </c>
      <c r="K11" s="145"/>
      <c r="L11" s="145"/>
      <c r="M11" s="145"/>
      <c r="N11" s="144"/>
      <c r="O11" s="144"/>
      <c r="P11" s="146"/>
      <c r="Q11" s="146"/>
      <c r="R11" s="147"/>
      <c r="S11" s="16"/>
      <c r="X11" s="366"/>
    </row>
    <row r="12" spans="1:30" x14ac:dyDescent="0.2">
      <c r="A12" s="61" t="s">
        <v>66</v>
      </c>
      <c r="B12" s="476" t="s">
        <v>925</v>
      </c>
      <c r="C12" s="475"/>
      <c r="D12" s="68" t="s">
        <v>19</v>
      </c>
      <c r="E12" s="521" t="s">
        <v>953</v>
      </c>
      <c r="F12" s="484"/>
      <c r="G12" s="490"/>
      <c r="H12" s="66"/>
      <c r="I12" s="279" t="s">
        <v>224</v>
      </c>
      <c r="J12" s="161"/>
      <c r="K12" s="162"/>
      <c r="L12" s="141" t="s">
        <v>229</v>
      </c>
      <c r="M12" s="141"/>
      <c r="N12" s="141"/>
      <c r="O12" s="141"/>
      <c r="P12" s="67"/>
      <c r="Q12" s="67"/>
      <c r="R12" s="142"/>
      <c r="S12" s="16"/>
    </row>
    <row r="13" spans="1:30" ht="15" thickBot="1" x14ac:dyDescent="0.25">
      <c r="A13" s="62" t="s">
        <v>366</v>
      </c>
      <c r="B13" s="476" t="s">
        <v>926</v>
      </c>
      <c r="C13" s="475"/>
      <c r="D13" s="59" t="s">
        <v>848</v>
      </c>
      <c r="E13" s="549">
        <v>41.3444444</v>
      </c>
      <c r="F13" s="550"/>
      <c r="G13" s="490"/>
      <c r="H13" s="66"/>
      <c r="I13" s="486"/>
      <c r="J13" s="141" t="s">
        <v>230</v>
      </c>
      <c r="K13" s="487"/>
      <c r="L13" s="141"/>
      <c r="M13" s="141"/>
      <c r="N13" s="141"/>
      <c r="O13" s="141"/>
      <c r="P13" s="67"/>
      <c r="Q13" s="67"/>
      <c r="R13" s="142"/>
      <c r="S13" s="16"/>
    </row>
    <row r="14" spans="1:30" x14ac:dyDescent="0.2">
      <c r="A14" s="73" t="s">
        <v>365</v>
      </c>
      <c r="B14" s="476" t="s">
        <v>926</v>
      </c>
      <c r="C14" s="475"/>
      <c r="D14" s="59" t="s">
        <v>849</v>
      </c>
      <c r="E14" s="553">
        <v>-88.839166669999997</v>
      </c>
      <c r="F14" s="554"/>
      <c r="G14" s="490"/>
      <c r="H14" s="66"/>
      <c r="I14" s="488"/>
      <c r="J14" s="488"/>
      <c r="K14" s="488"/>
      <c r="L14" s="489"/>
      <c r="M14" s="489"/>
      <c r="N14" s="489"/>
      <c r="O14" s="489"/>
      <c r="P14" s="72"/>
      <c r="Q14" s="72"/>
      <c r="R14" s="72"/>
      <c r="S14" s="16"/>
      <c r="U14" s="15"/>
      <c r="Z14" s="15"/>
      <c r="AA14" s="15"/>
      <c r="AB14" s="15"/>
      <c r="AD14" s="15"/>
    </row>
    <row r="15" spans="1:30" x14ac:dyDescent="0.2">
      <c r="A15" s="61" t="s">
        <v>53</v>
      </c>
      <c r="B15" s="476" t="s">
        <v>927</v>
      </c>
      <c r="C15" s="477"/>
      <c r="D15" s="59"/>
      <c r="E15" s="543" t="s">
        <v>1010</v>
      </c>
      <c r="F15" s="544"/>
      <c r="G15" s="491"/>
      <c r="H15" s="66"/>
      <c r="I15" s="487"/>
      <c r="J15" s="70"/>
      <c r="K15" s="141"/>
      <c r="L15" s="91"/>
      <c r="M15" s="91"/>
      <c r="N15" s="141"/>
      <c r="O15" s="141"/>
      <c r="P15" s="67"/>
      <c r="Q15" s="67"/>
      <c r="R15" s="67"/>
      <c r="S15" s="16"/>
    </row>
    <row r="16" spans="1:30" ht="15" x14ac:dyDescent="0.2">
      <c r="A16" s="61" t="s">
        <v>537</v>
      </c>
      <c r="B16" s="558" t="s">
        <v>951</v>
      </c>
      <c r="C16" s="559"/>
      <c r="D16" s="59" t="s">
        <v>853</v>
      </c>
      <c r="E16" s="545"/>
      <c r="F16" s="546"/>
      <c r="G16" s="491"/>
      <c r="H16" s="66"/>
      <c r="I16" s="16"/>
      <c r="J16" s="16"/>
      <c r="K16" s="16"/>
      <c r="L16" s="16"/>
      <c r="M16" s="66"/>
      <c r="N16" s="66"/>
      <c r="O16" s="66"/>
      <c r="P16" s="16"/>
      <c r="Q16" s="66"/>
      <c r="R16" s="16"/>
      <c r="S16" s="16"/>
    </row>
    <row r="17" spans="1:19" ht="15" x14ac:dyDescent="0.2">
      <c r="A17" s="61" t="s">
        <v>852</v>
      </c>
      <c r="B17" s="551" t="s">
        <v>954</v>
      </c>
      <c r="C17" s="552"/>
      <c r="D17" s="59"/>
      <c r="E17" s="545"/>
      <c r="F17" s="546"/>
      <c r="G17" s="491"/>
      <c r="H17" s="66"/>
      <c r="I17" s="16"/>
      <c r="J17" s="16"/>
      <c r="K17" s="16"/>
      <c r="L17" s="16"/>
      <c r="M17" s="66"/>
      <c r="N17" s="66"/>
      <c r="O17" s="66"/>
      <c r="P17" s="16"/>
      <c r="Q17" s="66"/>
      <c r="R17" s="16"/>
      <c r="S17" s="16"/>
    </row>
    <row r="18" spans="1:19" ht="15" x14ac:dyDescent="0.2">
      <c r="A18" s="61"/>
      <c r="B18" s="481"/>
      <c r="C18" s="482"/>
      <c r="D18" s="59"/>
      <c r="E18" s="547"/>
      <c r="F18" s="548"/>
      <c r="G18" s="491"/>
      <c r="H18" s="66"/>
      <c r="I18" s="16"/>
      <c r="J18" s="16"/>
      <c r="K18" s="16"/>
      <c r="L18" s="16"/>
      <c r="M18" s="66"/>
      <c r="N18" s="66"/>
      <c r="O18" s="66"/>
      <c r="P18" s="16"/>
      <c r="Q18" s="66"/>
      <c r="R18" s="16"/>
      <c r="S18" s="16"/>
    </row>
    <row r="19" spans="1:19" ht="15.75" thickBot="1" x14ac:dyDescent="0.3">
      <c r="A19" s="504"/>
      <c r="B19" s="368"/>
      <c r="C19" s="368"/>
      <c r="D19" s="60"/>
      <c r="E19" s="152"/>
      <c r="F19" s="485"/>
      <c r="G19" s="490"/>
      <c r="H19" s="66"/>
      <c r="I19" s="16"/>
      <c r="J19" s="16"/>
      <c r="K19" s="16"/>
      <c r="L19" s="16"/>
      <c r="M19" s="66"/>
      <c r="N19" s="66"/>
      <c r="O19" s="66"/>
      <c r="P19" s="16"/>
      <c r="Q19" s="66"/>
      <c r="R19" s="16"/>
      <c r="S19" s="16"/>
    </row>
    <row r="20" spans="1:19" ht="15" x14ac:dyDescent="0.25">
      <c r="A20" s="65"/>
      <c r="B20" s="59"/>
      <c r="C20" s="63"/>
      <c r="D20" s="59" t="s">
        <v>986</v>
      </c>
      <c r="E20" s="528" t="s">
        <v>1009</v>
      </c>
      <c r="F20" s="529"/>
      <c r="G20" s="530"/>
      <c r="H20" s="531"/>
      <c r="I20" s="532"/>
      <c r="J20" s="16"/>
      <c r="K20" s="16"/>
      <c r="L20" s="16"/>
      <c r="M20" s="66"/>
      <c r="N20" s="66"/>
      <c r="O20" s="66"/>
      <c r="P20" s="16"/>
      <c r="Q20" s="66"/>
      <c r="R20" s="16"/>
      <c r="S20" s="16"/>
    </row>
    <row r="21" spans="1:19" ht="15" thickBot="1" x14ac:dyDescent="0.25">
      <c r="A21" s="59"/>
      <c r="B21" s="60"/>
      <c r="C21" s="75"/>
      <c r="D21" s="16"/>
      <c r="E21" s="59"/>
      <c r="F21" s="69"/>
      <c r="G21" s="66"/>
      <c r="H21" s="66"/>
      <c r="I21" s="16"/>
      <c r="J21" s="16"/>
      <c r="K21" s="16"/>
      <c r="L21" s="16"/>
      <c r="M21" s="66"/>
      <c r="N21" s="66"/>
      <c r="O21" s="66"/>
      <c r="P21" s="16"/>
      <c r="Q21" s="66"/>
      <c r="R21" s="16"/>
      <c r="S21" s="16"/>
    </row>
    <row r="22" spans="1:19" ht="73.5" thickBot="1" x14ac:dyDescent="0.3">
      <c r="A22" s="555" t="s">
        <v>231</v>
      </c>
      <c r="B22" s="556"/>
      <c r="C22" s="556"/>
      <c r="D22" s="556"/>
      <c r="E22" s="556"/>
      <c r="F22" s="557"/>
      <c r="G22" s="190" t="s">
        <v>155</v>
      </c>
      <c r="H22" s="191" t="s">
        <v>156</v>
      </c>
      <c r="I22" s="192" t="s">
        <v>157</v>
      </c>
      <c r="J22" s="192" t="s">
        <v>158</v>
      </c>
      <c r="K22" s="193" t="s">
        <v>159</v>
      </c>
      <c r="L22" s="194" t="s">
        <v>536</v>
      </c>
      <c r="M22" s="190" t="s">
        <v>155</v>
      </c>
      <c r="N22" s="195" t="s">
        <v>99</v>
      </c>
      <c r="O22" s="196" t="s">
        <v>100</v>
      </c>
      <c r="P22" s="194" t="s">
        <v>160</v>
      </c>
      <c r="Q22" s="197" t="s">
        <v>102</v>
      </c>
      <c r="R22" s="16"/>
      <c r="S22" s="16"/>
    </row>
    <row r="23" spans="1:19" x14ac:dyDescent="0.2">
      <c r="A23" s="101"/>
      <c r="B23" s="102"/>
      <c r="C23" s="172"/>
      <c r="D23" s="103"/>
      <c r="E23" s="104"/>
      <c r="F23" s="105"/>
      <c r="G23" s="109"/>
      <c r="H23" s="187"/>
      <c r="I23" s="187" t="s">
        <v>23</v>
      </c>
      <c r="J23" s="187"/>
      <c r="K23" s="188"/>
      <c r="L23" s="189" t="s">
        <v>23</v>
      </c>
      <c r="M23" s="109"/>
      <c r="N23" s="187" t="s">
        <v>120</v>
      </c>
      <c r="O23" s="188"/>
      <c r="P23" s="189" t="s">
        <v>43</v>
      </c>
      <c r="Q23" s="189" t="s">
        <v>121</v>
      </c>
      <c r="R23" s="16"/>
      <c r="S23" s="16"/>
    </row>
    <row r="24" spans="1:19" ht="15" thickBot="1" x14ac:dyDescent="0.25">
      <c r="A24" s="110" t="s">
        <v>24</v>
      </c>
      <c r="B24" s="111" t="s">
        <v>73</v>
      </c>
      <c r="C24" s="108" t="s">
        <v>17</v>
      </c>
      <c r="D24" s="107" t="s">
        <v>133</v>
      </c>
      <c r="E24" s="107" t="s">
        <v>132</v>
      </c>
      <c r="F24" s="173" t="s">
        <v>210</v>
      </c>
      <c r="G24" s="109"/>
      <c r="H24" s="187"/>
      <c r="I24" s="187"/>
      <c r="J24" s="187"/>
      <c r="K24" s="188"/>
      <c r="L24" s="189" t="s">
        <v>119</v>
      </c>
      <c r="M24" s="109"/>
      <c r="N24" s="187" t="s">
        <v>101</v>
      </c>
      <c r="O24" s="188"/>
      <c r="P24" s="189"/>
      <c r="Q24" s="189"/>
      <c r="R24" s="16"/>
      <c r="S24" s="16"/>
    </row>
    <row r="25" spans="1:19" ht="46.5" customHeight="1" x14ac:dyDescent="0.25">
      <c r="A25" s="560" t="s">
        <v>23</v>
      </c>
      <c r="B25" s="198" t="s">
        <v>155</v>
      </c>
      <c r="C25" s="270" t="s">
        <v>935</v>
      </c>
      <c r="D25" s="525" t="s">
        <v>975</v>
      </c>
      <c r="E25" s="280" t="s">
        <v>976</v>
      </c>
      <c r="F25" s="204" t="s">
        <v>377</v>
      </c>
      <c r="G25" s="210" t="s">
        <v>219</v>
      </c>
      <c r="H25" s="214"/>
      <c r="I25" s="214"/>
      <c r="J25" s="214"/>
      <c r="K25" s="215"/>
      <c r="L25" s="216"/>
      <c r="M25" s="217"/>
      <c r="N25" s="218"/>
      <c r="O25" s="219"/>
      <c r="P25" s="220"/>
      <c r="Q25" s="221"/>
      <c r="R25" s="16"/>
      <c r="S25" s="16"/>
    </row>
    <row r="26" spans="1:19" ht="22.5" x14ac:dyDescent="0.25">
      <c r="A26" s="561"/>
      <c r="B26" s="199" t="s">
        <v>156</v>
      </c>
      <c r="C26" s="271" t="s">
        <v>936</v>
      </c>
      <c r="D26" s="522" t="s">
        <v>978</v>
      </c>
      <c r="E26" s="281" t="s">
        <v>977</v>
      </c>
      <c r="F26" s="205" t="s">
        <v>216</v>
      </c>
      <c r="G26" s="230"/>
      <c r="H26" s="211" t="s">
        <v>219</v>
      </c>
      <c r="I26" s="222"/>
      <c r="J26" s="222"/>
      <c r="K26" s="223"/>
      <c r="L26" s="19"/>
      <c r="M26" s="224"/>
      <c r="N26" s="225"/>
      <c r="O26" s="92"/>
      <c r="P26" s="226"/>
      <c r="Q26" s="227"/>
      <c r="R26" s="16"/>
      <c r="S26" s="16"/>
    </row>
    <row r="27" spans="1:19" ht="22.5" x14ac:dyDescent="0.25">
      <c r="A27" s="561"/>
      <c r="B27" s="199" t="s">
        <v>157</v>
      </c>
      <c r="C27" s="271" t="s">
        <v>926</v>
      </c>
      <c r="D27" s="285" t="s">
        <v>926</v>
      </c>
      <c r="E27" s="281" t="s">
        <v>926</v>
      </c>
      <c r="F27" s="206" t="s">
        <v>214</v>
      </c>
      <c r="G27" s="230"/>
      <c r="H27" s="231"/>
      <c r="I27" s="211" t="s">
        <v>219</v>
      </c>
      <c r="J27" s="222"/>
      <c r="K27" s="223"/>
      <c r="L27" s="19"/>
      <c r="M27" s="224"/>
      <c r="N27" s="225"/>
      <c r="O27" s="92"/>
      <c r="P27" s="226"/>
      <c r="Q27" s="227"/>
      <c r="R27" s="16"/>
      <c r="S27" s="16"/>
    </row>
    <row r="28" spans="1:19" ht="22.5" x14ac:dyDescent="0.25">
      <c r="A28" s="561"/>
      <c r="B28" s="199" t="s">
        <v>158</v>
      </c>
      <c r="C28" s="271" t="s">
        <v>955</v>
      </c>
      <c r="D28" s="522" t="s">
        <v>956</v>
      </c>
      <c r="E28" s="281" t="s">
        <v>957</v>
      </c>
      <c r="F28" s="206" t="s">
        <v>217</v>
      </c>
      <c r="G28" s="230"/>
      <c r="H28" s="231"/>
      <c r="I28" s="231"/>
      <c r="J28" s="211" t="s">
        <v>219</v>
      </c>
      <c r="K28" s="223"/>
      <c r="L28" s="19"/>
      <c r="M28" s="224"/>
      <c r="N28" s="225"/>
      <c r="O28" s="92"/>
      <c r="P28" s="226"/>
      <c r="Q28" s="227"/>
      <c r="R28" s="16"/>
      <c r="S28" s="16"/>
    </row>
    <row r="29" spans="1:19" ht="23.25" thickBot="1" x14ac:dyDescent="0.3">
      <c r="A29" s="562"/>
      <c r="B29" s="200" t="s">
        <v>206</v>
      </c>
      <c r="C29" s="272" t="s">
        <v>937</v>
      </c>
      <c r="D29" s="523" t="s">
        <v>956</v>
      </c>
      <c r="E29" s="282" t="s">
        <v>958</v>
      </c>
      <c r="F29" s="207" t="s">
        <v>211</v>
      </c>
      <c r="G29" s="232"/>
      <c r="H29" s="233"/>
      <c r="I29" s="233"/>
      <c r="J29" s="233"/>
      <c r="K29" s="212" t="s">
        <v>219</v>
      </c>
      <c r="L29" s="19"/>
      <c r="M29" s="224"/>
      <c r="N29" s="225"/>
      <c r="O29" s="92"/>
      <c r="P29" s="226"/>
      <c r="Q29" s="227"/>
      <c r="R29" s="16"/>
      <c r="S29" s="16"/>
    </row>
    <row r="30" spans="1:19" ht="23.25" thickBot="1" x14ac:dyDescent="0.3">
      <c r="A30" s="163" t="s">
        <v>540</v>
      </c>
      <c r="B30" s="201" t="s">
        <v>523</v>
      </c>
      <c r="C30" s="273" t="s">
        <v>959</v>
      </c>
      <c r="D30" s="524" t="s">
        <v>960</v>
      </c>
      <c r="E30" s="283" t="s">
        <v>961</v>
      </c>
      <c r="F30" s="208" t="s">
        <v>524</v>
      </c>
      <c r="G30" s="216"/>
      <c r="H30" s="234"/>
      <c r="I30" s="234"/>
      <c r="J30" s="234"/>
      <c r="K30" s="234"/>
      <c r="L30" s="213" t="s">
        <v>219</v>
      </c>
      <c r="M30" s="224"/>
      <c r="N30" s="225"/>
      <c r="O30" s="228"/>
      <c r="P30" s="226"/>
      <c r="Q30" s="227"/>
      <c r="R30" s="16"/>
      <c r="S30" s="16"/>
    </row>
    <row r="31" spans="1:19" ht="45" x14ac:dyDescent="0.25">
      <c r="A31" s="563" t="s">
        <v>207</v>
      </c>
      <c r="B31" s="198" t="s">
        <v>209</v>
      </c>
      <c r="C31" s="270" t="s">
        <v>965</v>
      </c>
      <c r="D31" s="525" t="s">
        <v>966</v>
      </c>
      <c r="E31" s="284" t="s">
        <v>968</v>
      </c>
      <c r="F31" s="209" t="s">
        <v>212</v>
      </c>
      <c r="G31" s="216"/>
      <c r="H31" s="234"/>
      <c r="I31" s="234"/>
      <c r="J31" s="234"/>
      <c r="K31" s="234"/>
      <c r="L31" s="219"/>
      <c r="M31" s="211" t="s">
        <v>219</v>
      </c>
      <c r="N31" s="225"/>
      <c r="O31" s="92"/>
      <c r="P31" s="226"/>
      <c r="Q31" s="227"/>
      <c r="R31" s="16"/>
      <c r="S31" s="16"/>
    </row>
    <row r="32" spans="1:19" ht="23.25" thickBot="1" x14ac:dyDescent="0.3">
      <c r="A32" s="561"/>
      <c r="B32" s="199" t="s">
        <v>99</v>
      </c>
      <c r="C32" s="526" t="s">
        <v>938</v>
      </c>
      <c r="D32" s="522" t="s">
        <v>962</v>
      </c>
      <c r="E32" s="281" t="s">
        <v>967</v>
      </c>
      <c r="F32" s="206" t="s">
        <v>213</v>
      </c>
      <c r="G32" s="230"/>
      <c r="H32" s="231"/>
      <c r="I32" s="231"/>
      <c r="J32" s="231"/>
      <c r="K32" s="231"/>
      <c r="L32" s="237"/>
      <c r="M32" s="237"/>
      <c r="N32" s="211" t="s">
        <v>219</v>
      </c>
      <c r="O32" s="92"/>
      <c r="P32" s="226"/>
      <c r="Q32" s="227"/>
      <c r="R32" s="16"/>
      <c r="S32" s="16"/>
    </row>
    <row r="33" spans="1:19" ht="23.25" thickBot="1" x14ac:dyDescent="0.3">
      <c r="A33" s="562"/>
      <c r="B33" s="202" t="s">
        <v>100</v>
      </c>
      <c r="C33" s="270" t="s">
        <v>969</v>
      </c>
      <c r="D33" s="525" t="s">
        <v>963</v>
      </c>
      <c r="E33" s="284" t="s">
        <v>964</v>
      </c>
      <c r="F33" s="207" t="s">
        <v>215</v>
      </c>
      <c r="G33" s="19"/>
      <c r="H33" s="87"/>
      <c r="I33" s="87"/>
      <c r="J33" s="87"/>
      <c r="K33" s="87"/>
      <c r="L33" s="92"/>
      <c r="M33" s="92"/>
      <c r="N33" s="92"/>
      <c r="O33" s="212" t="s">
        <v>219</v>
      </c>
      <c r="P33" s="226"/>
      <c r="Q33" s="227"/>
      <c r="R33" s="16"/>
      <c r="S33" s="16"/>
    </row>
    <row r="34" spans="1:19" ht="24" customHeight="1" thickBot="1" x14ac:dyDescent="0.3">
      <c r="A34" s="163" t="s">
        <v>972</v>
      </c>
      <c r="B34" s="203" t="s">
        <v>973</v>
      </c>
      <c r="C34" s="273" t="s">
        <v>971</v>
      </c>
      <c r="D34" s="524" t="s">
        <v>970</v>
      </c>
      <c r="E34" s="283"/>
      <c r="F34" s="208" t="s">
        <v>378</v>
      </c>
      <c r="G34" s="235"/>
      <c r="H34" s="234"/>
      <c r="I34" s="234"/>
      <c r="J34" s="234"/>
      <c r="K34" s="234"/>
      <c r="L34" s="219"/>
      <c r="M34" s="219"/>
      <c r="N34" s="219"/>
      <c r="O34" s="219"/>
      <c r="P34" s="212" t="s">
        <v>219</v>
      </c>
      <c r="Q34" s="229"/>
      <c r="R34" s="16"/>
      <c r="S34" s="16"/>
    </row>
    <row r="35" spans="1:19" ht="35.25" customHeight="1" thickBot="1" x14ac:dyDescent="0.3">
      <c r="A35" s="163" t="s">
        <v>208</v>
      </c>
      <c r="B35" s="203" t="s">
        <v>102</v>
      </c>
      <c r="C35" s="273" t="s">
        <v>974</v>
      </c>
      <c r="D35" s="527" t="s">
        <v>993</v>
      </c>
      <c r="E35" s="283"/>
      <c r="F35" s="208" t="s">
        <v>234</v>
      </c>
      <c r="G35" s="235"/>
      <c r="H35" s="236"/>
      <c r="I35" s="236"/>
      <c r="J35" s="236"/>
      <c r="K35" s="236"/>
      <c r="L35" s="238"/>
      <c r="M35" s="238"/>
      <c r="N35" s="238"/>
      <c r="O35" s="238"/>
      <c r="P35" s="236"/>
      <c r="Q35" s="212" t="s">
        <v>219</v>
      </c>
      <c r="R35" s="16"/>
      <c r="S35" s="16"/>
    </row>
    <row r="36" spans="1:19" ht="21" customHeight="1" x14ac:dyDescent="0.25">
      <c r="A36" s="243"/>
      <c r="B36" s="243"/>
      <c r="C36" s="245"/>
      <c r="D36" s="246"/>
      <c r="E36" s="79"/>
      <c r="F36" s="244"/>
      <c r="G36" s="92"/>
      <c r="H36" s="87"/>
      <c r="I36" s="87"/>
      <c r="J36" s="87"/>
      <c r="K36" s="87"/>
      <c r="L36" s="92"/>
      <c r="M36" s="92"/>
      <c r="N36" s="92"/>
      <c r="O36" s="92"/>
      <c r="P36" s="87"/>
      <c r="Q36" s="174"/>
      <c r="R36" s="16"/>
      <c r="S36" s="16"/>
    </row>
    <row r="37" spans="1:19" ht="15" thickBot="1" x14ac:dyDescent="0.25">
      <c r="A37" s="76"/>
      <c r="B37" s="77"/>
      <c r="C37" s="78"/>
      <c r="D37" s="77"/>
      <c r="E37" s="76"/>
      <c r="F37" s="77"/>
      <c r="G37" s="66"/>
      <c r="H37" s="66"/>
      <c r="I37" s="16"/>
      <c r="J37" s="16"/>
      <c r="K37" s="16"/>
      <c r="L37" s="16"/>
      <c r="M37" s="66"/>
      <c r="N37" s="66"/>
      <c r="O37" s="66"/>
      <c r="P37" s="16"/>
      <c r="Q37" s="66"/>
      <c r="R37" s="16"/>
      <c r="S37" s="16"/>
    </row>
    <row r="38" spans="1:19" ht="74.25" customHeight="1" thickBot="1" x14ac:dyDescent="0.25">
      <c r="A38" s="555" t="s">
        <v>62</v>
      </c>
      <c r="B38" s="572"/>
      <c r="C38" s="572"/>
      <c r="D38" s="572"/>
      <c r="E38" s="572"/>
      <c r="F38" s="573"/>
      <c r="G38" s="190" t="s">
        <v>155</v>
      </c>
      <c r="H38" s="195" t="s">
        <v>156</v>
      </c>
      <c r="I38" s="192" t="s">
        <v>157</v>
      </c>
      <c r="J38" s="192" t="s">
        <v>158</v>
      </c>
      <c r="K38" s="193" t="s">
        <v>159</v>
      </c>
      <c r="L38" s="194" t="s">
        <v>536</v>
      </c>
      <c r="M38" s="190" t="s">
        <v>155</v>
      </c>
      <c r="N38" s="195" t="s">
        <v>99</v>
      </c>
      <c r="O38" s="196" t="s">
        <v>100</v>
      </c>
      <c r="P38" s="194" t="s">
        <v>160</v>
      </c>
      <c r="Q38" s="197" t="s">
        <v>102</v>
      </c>
      <c r="R38" s="16"/>
      <c r="S38" s="16"/>
    </row>
    <row r="39" spans="1:19" ht="15" x14ac:dyDescent="0.25">
      <c r="A39" s="112" t="s">
        <v>126</v>
      </c>
      <c r="B39" s="113" t="s">
        <v>118</v>
      </c>
      <c r="C39" s="114" t="s">
        <v>10</v>
      </c>
      <c r="D39" s="113" t="s">
        <v>115</v>
      </c>
      <c r="E39" s="113" t="s">
        <v>136</v>
      </c>
      <c r="F39" s="115" t="s">
        <v>125</v>
      </c>
      <c r="G39" s="106"/>
      <c r="H39" s="187"/>
      <c r="I39" s="187" t="s">
        <v>23</v>
      </c>
      <c r="J39" s="187"/>
      <c r="K39" s="188"/>
      <c r="L39" s="189" t="s">
        <v>23</v>
      </c>
      <c r="M39" s="109"/>
      <c r="N39" s="187" t="s">
        <v>120</v>
      </c>
      <c r="O39" s="188"/>
      <c r="P39" s="189" t="s">
        <v>43</v>
      </c>
      <c r="Q39" s="189" t="s">
        <v>121</v>
      </c>
      <c r="R39" s="16"/>
      <c r="S39" s="16"/>
    </row>
    <row r="40" spans="1:19" ht="15.75" thickBot="1" x14ac:dyDescent="0.3">
      <c r="A40" s="117"/>
      <c r="B40" s="118"/>
      <c r="C40" s="119"/>
      <c r="D40" s="118"/>
      <c r="E40" s="118"/>
      <c r="F40" s="120"/>
      <c r="G40" s="121"/>
      <c r="H40" s="239"/>
      <c r="I40" s="239"/>
      <c r="J40" s="239"/>
      <c r="K40" s="240"/>
      <c r="L40" s="241" t="s">
        <v>119</v>
      </c>
      <c r="M40" s="242"/>
      <c r="N40" s="239" t="s">
        <v>101</v>
      </c>
      <c r="O40" s="240"/>
      <c r="P40" s="241"/>
      <c r="Q40" s="241"/>
      <c r="R40" s="16"/>
      <c r="S40" s="16"/>
    </row>
    <row r="41" spans="1:19" ht="15" x14ac:dyDescent="0.25">
      <c r="A41" s="564" t="s">
        <v>508</v>
      </c>
      <c r="B41" s="565"/>
      <c r="C41" s="565"/>
      <c r="D41" s="565"/>
      <c r="E41" s="565"/>
      <c r="F41" s="565"/>
      <c r="G41" s="565"/>
      <c r="H41" s="565"/>
      <c r="I41" s="565"/>
      <c r="J41" s="565"/>
      <c r="K41" s="565"/>
      <c r="L41" s="565"/>
      <c r="M41" s="565"/>
      <c r="N41" s="565"/>
      <c r="O41" s="565"/>
      <c r="P41" s="565"/>
      <c r="Q41" s="566"/>
      <c r="R41" s="16"/>
      <c r="S41" s="16"/>
    </row>
    <row r="42" spans="1:19" ht="128.25" customHeight="1" x14ac:dyDescent="0.2">
      <c r="A42" s="503" t="s">
        <v>127</v>
      </c>
      <c r="B42" s="445" t="s">
        <v>379</v>
      </c>
      <c r="C42" s="436" t="s">
        <v>781</v>
      </c>
      <c r="D42" s="167" t="s">
        <v>783</v>
      </c>
      <c r="E42" s="93" t="s">
        <v>60</v>
      </c>
      <c r="F42" s="453" t="s">
        <v>979</v>
      </c>
      <c r="G42" s="21" t="s">
        <v>106</v>
      </c>
      <c r="H42" s="22" t="s">
        <v>107</v>
      </c>
      <c r="I42" s="22"/>
      <c r="J42" s="22" t="s">
        <v>108</v>
      </c>
      <c r="K42" s="23" t="s">
        <v>108</v>
      </c>
      <c r="L42" s="24"/>
      <c r="M42" s="25" t="s">
        <v>109</v>
      </c>
      <c r="N42" s="22"/>
      <c r="O42" s="26"/>
      <c r="P42" s="27"/>
      <c r="Q42" s="24"/>
      <c r="R42" s="16"/>
      <c r="S42" s="16"/>
    </row>
    <row r="43" spans="1:19" ht="94.5" customHeight="1" x14ac:dyDescent="0.2">
      <c r="A43" s="503" t="s">
        <v>127</v>
      </c>
      <c r="B43" s="446" t="s">
        <v>103</v>
      </c>
      <c r="C43" s="437" t="s">
        <v>233</v>
      </c>
      <c r="D43" s="168" t="s">
        <v>750</v>
      </c>
      <c r="E43" s="95">
        <v>2.1</v>
      </c>
      <c r="F43" s="4" t="s">
        <v>980</v>
      </c>
      <c r="G43" s="28" t="s">
        <v>106</v>
      </c>
      <c r="H43" s="29" t="s">
        <v>107</v>
      </c>
      <c r="I43" s="29"/>
      <c r="J43" s="29" t="s">
        <v>108</v>
      </c>
      <c r="K43" s="30"/>
      <c r="L43" s="31"/>
      <c r="M43" s="28" t="s">
        <v>109</v>
      </c>
      <c r="N43" s="29"/>
      <c r="O43" s="30"/>
      <c r="P43" s="32"/>
      <c r="Q43" s="31"/>
      <c r="R43" s="16"/>
      <c r="S43" s="16"/>
    </row>
    <row r="44" spans="1:19" ht="94.5" customHeight="1" x14ac:dyDescent="0.2">
      <c r="A44" s="503" t="s">
        <v>127</v>
      </c>
      <c r="B44" s="446" t="s">
        <v>533</v>
      </c>
      <c r="C44" s="437" t="s">
        <v>534</v>
      </c>
      <c r="D44" s="168" t="s">
        <v>751</v>
      </c>
      <c r="E44" s="96" t="s">
        <v>60</v>
      </c>
      <c r="F44" s="4" t="s">
        <v>981</v>
      </c>
      <c r="G44" s="28" t="s">
        <v>106</v>
      </c>
      <c r="H44" s="29" t="s">
        <v>107</v>
      </c>
      <c r="I44" s="29"/>
      <c r="J44" s="29" t="s">
        <v>109</v>
      </c>
      <c r="K44" s="30"/>
      <c r="L44" s="31"/>
      <c r="M44" s="28" t="s">
        <v>109</v>
      </c>
      <c r="N44" s="29"/>
      <c r="O44" s="30"/>
      <c r="P44" s="32" t="s">
        <v>108</v>
      </c>
      <c r="Q44" s="31"/>
      <c r="R44" s="16"/>
      <c r="S44" s="16"/>
    </row>
    <row r="45" spans="1:19" ht="93" customHeight="1" x14ac:dyDescent="0.2">
      <c r="A45" s="503" t="s">
        <v>127</v>
      </c>
      <c r="B45" s="446" t="s">
        <v>900</v>
      </c>
      <c r="C45" s="437" t="s">
        <v>22</v>
      </c>
      <c r="D45" s="168" t="s">
        <v>752</v>
      </c>
      <c r="E45" s="96" t="s">
        <v>60</v>
      </c>
      <c r="F45" s="4" t="s">
        <v>1011</v>
      </c>
      <c r="G45" s="28" t="s">
        <v>106</v>
      </c>
      <c r="H45" s="29" t="s">
        <v>107</v>
      </c>
      <c r="I45" s="29"/>
      <c r="J45" s="29" t="s">
        <v>108</v>
      </c>
      <c r="K45" s="30"/>
      <c r="L45" s="31"/>
      <c r="M45" s="28" t="s">
        <v>109</v>
      </c>
      <c r="N45" s="29"/>
      <c r="O45" s="30"/>
      <c r="P45" s="32"/>
      <c r="Q45" s="31" t="s">
        <v>108</v>
      </c>
      <c r="R45" s="16"/>
      <c r="S45" s="16"/>
    </row>
    <row r="46" spans="1:19" ht="75.75" customHeight="1" x14ac:dyDescent="0.2">
      <c r="A46" s="503" t="s">
        <v>127</v>
      </c>
      <c r="B46" s="446" t="s">
        <v>901</v>
      </c>
      <c r="C46" s="437" t="s">
        <v>25</v>
      </c>
      <c r="D46" s="168" t="s">
        <v>753</v>
      </c>
      <c r="E46" s="96" t="s">
        <v>60</v>
      </c>
      <c r="F46" s="4" t="s">
        <v>1011</v>
      </c>
      <c r="G46" s="28" t="s">
        <v>106</v>
      </c>
      <c r="H46" s="29" t="s">
        <v>107</v>
      </c>
      <c r="I46" s="29"/>
      <c r="J46" s="29" t="s">
        <v>108</v>
      </c>
      <c r="K46" s="30"/>
      <c r="L46" s="31"/>
      <c r="M46" s="28" t="s">
        <v>109</v>
      </c>
      <c r="N46" s="29"/>
      <c r="O46" s="30"/>
      <c r="P46" s="32"/>
      <c r="Q46" s="31" t="s">
        <v>108</v>
      </c>
      <c r="R46" s="16"/>
      <c r="S46" s="16"/>
    </row>
    <row r="47" spans="1:19" ht="105" customHeight="1" x14ac:dyDescent="0.2">
      <c r="A47" s="503" t="s">
        <v>127</v>
      </c>
      <c r="B47" s="447" t="s">
        <v>405</v>
      </c>
      <c r="C47" s="438" t="s">
        <v>406</v>
      </c>
      <c r="D47" s="169" t="s">
        <v>754</v>
      </c>
      <c r="E47" s="97" t="s">
        <v>60</v>
      </c>
      <c r="F47" s="454"/>
      <c r="G47" s="33" t="s">
        <v>106</v>
      </c>
      <c r="H47" s="34"/>
      <c r="I47" s="34"/>
      <c r="J47" s="34"/>
      <c r="K47" s="35"/>
      <c r="L47" s="36"/>
      <c r="M47" s="33"/>
      <c r="N47" s="34"/>
      <c r="O47" s="35"/>
      <c r="P47" s="37"/>
      <c r="Q47" s="36"/>
      <c r="R47" s="16"/>
      <c r="S47" s="16"/>
    </row>
    <row r="48" spans="1:19" ht="15" x14ac:dyDescent="0.25">
      <c r="A48" s="569" t="s">
        <v>104</v>
      </c>
      <c r="B48" s="570"/>
      <c r="C48" s="570"/>
      <c r="D48" s="570"/>
      <c r="E48" s="570"/>
      <c r="F48" s="570"/>
      <c r="G48" s="570"/>
      <c r="H48" s="570"/>
      <c r="I48" s="570"/>
      <c r="J48" s="570"/>
      <c r="K48" s="570"/>
      <c r="L48" s="570"/>
      <c r="M48" s="570"/>
      <c r="N48" s="570"/>
      <c r="O48" s="570"/>
      <c r="P48" s="570"/>
      <c r="Q48" s="571"/>
      <c r="R48" s="16"/>
      <c r="S48" s="16"/>
    </row>
    <row r="49" spans="1:19" ht="72.75" customHeight="1" x14ac:dyDescent="0.2">
      <c r="A49" s="503" t="s">
        <v>130</v>
      </c>
      <c r="B49" s="445" t="s">
        <v>18</v>
      </c>
      <c r="C49" s="436" t="s">
        <v>135</v>
      </c>
      <c r="D49" s="167" t="s">
        <v>755</v>
      </c>
      <c r="E49" s="164">
        <v>1.5</v>
      </c>
      <c r="F49" s="453" t="s">
        <v>982</v>
      </c>
      <c r="G49" s="25" t="s">
        <v>106</v>
      </c>
      <c r="H49" s="22"/>
      <c r="I49" s="22"/>
      <c r="J49" s="22"/>
      <c r="K49" s="26"/>
      <c r="L49" s="24"/>
      <c r="M49" s="25" t="s">
        <v>109</v>
      </c>
      <c r="N49" s="22" t="s">
        <v>109</v>
      </c>
      <c r="O49" s="26" t="s">
        <v>109</v>
      </c>
      <c r="P49" s="27"/>
      <c r="Q49" s="24"/>
      <c r="R49" s="16"/>
      <c r="S49" s="16"/>
    </row>
    <row r="50" spans="1:19" s="53" customFormat="1" ht="53.25" customHeight="1" x14ac:dyDescent="0.2">
      <c r="A50" s="503" t="s">
        <v>130</v>
      </c>
      <c r="B50" s="447" t="s">
        <v>435</v>
      </c>
      <c r="C50" s="438" t="s">
        <v>448</v>
      </c>
      <c r="D50" s="169" t="s">
        <v>756</v>
      </c>
      <c r="E50" s="165" t="s">
        <v>60</v>
      </c>
      <c r="F50" s="453" t="s">
        <v>982</v>
      </c>
      <c r="G50" s="300" t="s">
        <v>106</v>
      </c>
      <c r="H50" s="301"/>
      <c r="I50" s="301"/>
      <c r="J50" s="301"/>
      <c r="K50" s="302"/>
      <c r="L50" s="303"/>
      <c r="M50" s="300" t="s">
        <v>109</v>
      </c>
      <c r="N50" s="301" t="s">
        <v>109</v>
      </c>
      <c r="O50" s="302" t="s">
        <v>109</v>
      </c>
      <c r="P50" s="303"/>
      <c r="Q50" s="303"/>
      <c r="R50" s="16"/>
      <c r="S50" s="16"/>
    </row>
    <row r="51" spans="1:19" ht="61.5" customHeight="1" x14ac:dyDescent="0.2">
      <c r="A51" s="503" t="s">
        <v>127</v>
      </c>
      <c r="B51" s="446" t="s">
        <v>116</v>
      </c>
      <c r="C51" s="437" t="s">
        <v>496</v>
      </c>
      <c r="D51" s="168" t="s">
        <v>757</v>
      </c>
      <c r="E51" s="95">
        <v>2.1</v>
      </c>
      <c r="F51" s="455" t="s">
        <v>983</v>
      </c>
      <c r="G51" s="28" t="s">
        <v>106</v>
      </c>
      <c r="H51" s="29"/>
      <c r="I51" s="29"/>
      <c r="J51" s="29"/>
      <c r="K51" s="30"/>
      <c r="L51" s="31"/>
      <c r="M51" s="28" t="s">
        <v>107</v>
      </c>
      <c r="N51" s="29"/>
      <c r="O51" s="30"/>
      <c r="P51" s="32"/>
      <c r="Q51" s="31"/>
      <c r="R51" s="16"/>
      <c r="S51" s="16"/>
    </row>
    <row r="52" spans="1:19" ht="45.75" customHeight="1" x14ac:dyDescent="0.2">
      <c r="A52" s="503" t="s">
        <v>127</v>
      </c>
      <c r="B52" s="446" t="s">
        <v>105</v>
      </c>
      <c r="C52" s="437" t="s">
        <v>407</v>
      </c>
      <c r="D52" s="168" t="s">
        <v>758</v>
      </c>
      <c r="E52" s="165" t="s">
        <v>60</v>
      </c>
      <c r="F52" s="455" t="s">
        <v>984</v>
      </c>
      <c r="G52" s="28" t="s">
        <v>106</v>
      </c>
      <c r="H52" s="29"/>
      <c r="I52" s="29"/>
      <c r="J52" s="29"/>
      <c r="K52" s="30"/>
      <c r="L52" s="31"/>
      <c r="M52" s="28" t="s">
        <v>107</v>
      </c>
      <c r="N52" s="29"/>
      <c r="O52" s="30"/>
      <c r="P52" s="32"/>
      <c r="Q52" s="31"/>
      <c r="R52" s="16"/>
      <c r="S52" s="16"/>
    </row>
    <row r="53" spans="1:19" ht="82.5" customHeight="1" x14ac:dyDescent="0.2">
      <c r="A53" s="503" t="s">
        <v>127</v>
      </c>
      <c r="B53" s="446" t="s">
        <v>408</v>
      </c>
      <c r="C53" s="437" t="s">
        <v>236</v>
      </c>
      <c r="D53" s="168" t="s">
        <v>759</v>
      </c>
      <c r="E53" s="165" t="s">
        <v>60</v>
      </c>
      <c r="F53" s="4" t="s">
        <v>985</v>
      </c>
      <c r="G53" s="28" t="s">
        <v>106</v>
      </c>
      <c r="H53" s="29"/>
      <c r="I53" s="29"/>
      <c r="J53" s="29"/>
      <c r="K53" s="30"/>
      <c r="L53" s="31" t="s">
        <v>108</v>
      </c>
      <c r="M53" s="28" t="s">
        <v>109</v>
      </c>
      <c r="N53" s="29" t="s">
        <v>109</v>
      </c>
      <c r="O53" s="30" t="s">
        <v>109</v>
      </c>
      <c r="P53" s="32"/>
      <c r="Q53" s="31" t="s">
        <v>108</v>
      </c>
      <c r="R53" s="16"/>
      <c r="S53" s="16"/>
    </row>
    <row r="54" spans="1:19" ht="63" customHeight="1" x14ac:dyDescent="0.2">
      <c r="A54" s="503" t="s">
        <v>127</v>
      </c>
      <c r="B54" s="446" t="s">
        <v>235</v>
      </c>
      <c r="C54" s="437" t="s">
        <v>525</v>
      </c>
      <c r="D54" s="168" t="s">
        <v>760</v>
      </c>
      <c r="E54" s="94">
        <v>2.5</v>
      </c>
      <c r="F54" s="4" t="s">
        <v>983</v>
      </c>
      <c r="G54" s="28" t="s">
        <v>106</v>
      </c>
      <c r="H54" s="29"/>
      <c r="I54" s="29"/>
      <c r="J54" s="29"/>
      <c r="K54" s="30"/>
      <c r="L54" s="31" t="s">
        <v>107</v>
      </c>
      <c r="M54" s="28"/>
      <c r="N54" s="29"/>
      <c r="O54" s="30"/>
      <c r="P54" s="32"/>
      <c r="Q54" s="31" t="s">
        <v>107</v>
      </c>
      <c r="R54" s="16"/>
      <c r="S54" s="16"/>
    </row>
    <row r="55" spans="1:19" ht="90.75" customHeight="1" x14ac:dyDescent="0.2">
      <c r="A55" s="503" t="s">
        <v>130</v>
      </c>
      <c r="B55" s="446" t="s">
        <v>902</v>
      </c>
      <c r="C55" s="437" t="s">
        <v>218</v>
      </c>
      <c r="D55" s="168" t="s">
        <v>761</v>
      </c>
      <c r="E55" s="94" t="s">
        <v>117</v>
      </c>
      <c r="F55" s="4" t="s">
        <v>987</v>
      </c>
      <c r="G55" s="28" t="s">
        <v>106</v>
      </c>
      <c r="H55" s="29"/>
      <c r="I55" s="29"/>
      <c r="J55" s="29"/>
      <c r="K55" s="30"/>
      <c r="L55" s="31"/>
      <c r="M55" s="28" t="s">
        <v>107</v>
      </c>
      <c r="N55" s="29" t="s">
        <v>108</v>
      </c>
      <c r="O55" s="30" t="s">
        <v>108</v>
      </c>
      <c r="P55" s="32"/>
      <c r="Q55" s="31" t="s">
        <v>107</v>
      </c>
      <c r="R55" s="16"/>
      <c r="S55" s="16"/>
    </row>
    <row r="56" spans="1:19" ht="118.5" customHeight="1" x14ac:dyDescent="0.2">
      <c r="A56" s="503" t="s">
        <v>127</v>
      </c>
      <c r="B56" s="446" t="s">
        <v>409</v>
      </c>
      <c r="C56" s="437" t="s">
        <v>410</v>
      </c>
      <c r="D56" s="168" t="s">
        <v>779</v>
      </c>
      <c r="E56" s="96" t="s">
        <v>60</v>
      </c>
      <c r="F56" s="4" t="s">
        <v>1012</v>
      </c>
      <c r="G56" s="28" t="s">
        <v>106</v>
      </c>
      <c r="H56" s="29" t="s">
        <v>107</v>
      </c>
      <c r="I56" s="29"/>
      <c r="J56" s="29"/>
      <c r="K56" s="30"/>
      <c r="L56" s="31"/>
      <c r="M56" s="28" t="s">
        <v>109</v>
      </c>
      <c r="N56" s="29" t="s">
        <v>109</v>
      </c>
      <c r="O56" s="30" t="s">
        <v>109</v>
      </c>
      <c r="P56" s="32"/>
      <c r="Q56" s="31" t="s">
        <v>108</v>
      </c>
      <c r="R56" s="16"/>
      <c r="S56" s="16"/>
    </row>
    <row r="57" spans="1:19" ht="150.75" customHeight="1" x14ac:dyDescent="0.2">
      <c r="A57" s="503" t="s">
        <v>127</v>
      </c>
      <c r="B57" s="446" t="s">
        <v>440</v>
      </c>
      <c r="C57" s="437" t="s">
        <v>532</v>
      </c>
      <c r="D57" s="168" t="s">
        <v>745</v>
      </c>
      <c r="E57" s="165" t="s">
        <v>60</v>
      </c>
      <c r="F57" s="4" t="s">
        <v>988</v>
      </c>
      <c r="G57" s="28" t="s">
        <v>108</v>
      </c>
      <c r="H57" s="29" t="s">
        <v>108</v>
      </c>
      <c r="I57" s="29"/>
      <c r="J57" s="29" t="s">
        <v>108</v>
      </c>
      <c r="K57" s="30"/>
      <c r="L57" s="31"/>
      <c r="M57" s="28" t="s">
        <v>106</v>
      </c>
      <c r="N57" s="29" t="s">
        <v>107</v>
      </c>
      <c r="O57" s="30" t="s">
        <v>107</v>
      </c>
      <c r="P57" s="32"/>
      <c r="Q57" s="31" t="s">
        <v>108</v>
      </c>
      <c r="R57" s="16"/>
      <c r="S57" s="16"/>
    </row>
    <row r="58" spans="1:19" ht="81.75" customHeight="1" x14ac:dyDescent="0.2">
      <c r="A58" s="503" t="s">
        <v>127</v>
      </c>
      <c r="B58" s="446" t="s">
        <v>912</v>
      </c>
      <c r="C58" s="437" t="s">
        <v>31</v>
      </c>
      <c r="D58" s="168" t="s">
        <v>411</v>
      </c>
      <c r="E58" s="96" t="s">
        <v>60</v>
      </c>
      <c r="F58" s="4" t="s">
        <v>989</v>
      </c>
      <c r="G58" s="28" t="s">
        <v>108</v>
      </c>
      <c r="H58" s="29" t="s">
        <v>108</v>
      </c>
      <c r="I58" s="29"/>
      <c r="J58" s="29"/>
      <c r="K58" s="30"/>
      <c r="L58" s="31"/>
      <c r="M58" s="28" t="s">
        <v>106</v>
      </c>
      <c r="N58" s="29" t="s">
        <v>107</v>
      </c>
      <c r="O58" s="30" t="s">
        <v>107</v>
      </c>
      <c r="P58" s="32"/>
      <c r="Q58" s="31" t="s">
        <v>108</v>
      </c>
      <c r="R58" s="16"/>
      <c r="S58" s="16"/>
    </row>
    <row r="59" spans="1:19" ht="90.75" customHeight="1" x14ac:dyDescent="0.2">
      <c r="A59" s="503" t="s">
        <v>127</v>
      </c>
      <c r="B59" s="446" t="s">
        <v>95</v>
      </c>
      <c r="C59" s="437" t="s">
        <v>380</v>
      </c>
      <c r="D59" s="168" t="s">
        <v>762</v>
      </c>
      <c r="E59" s="95" t="s">
        <v>61</v>
      </c>
      <c r="F59" s="4" t="s">
        <v>990</v>
      </c>
      <c r="G59" s="28" t="s">
        <v>107</v>
      </c>
      <c r="H59" s="29" t="s">
        <v>108</v>
      </c>
      <c r="I59" s="29" t="s">
        <v>108</v>
      </c>
      <c r="J59" s="29" t="s">
        <v>108</v>
      </c>
      <c r="K59" s="30" t="s">
        <v>109</v>
      </c>
      <c r="L59" s="31"/>
      <c r="M59" s="28" t="s">
        <v>106</v>
      </c>
      <c r="N59" s="29" t="s">
        <v>107</v>
      </c>
      <c r="O59" s="30"/>
      <c r="P59" s="32"/>
      <c r="Q59" s="31"/>
      <c r="R59" s="16"/>
      <c r="S59" s="16"/>
    </row>
    <row r="60" spans="1:19" ht="157.5" customHeight="1" x14ac:dyDescent="0.2">
      <c r="A60" s="503" t="s">
        <v>127</v>
      </c>
      <c r="B60" s="446" t="s">
        <v>122</v>
      </c>
      <c r="C60" s="438" t="s">
        <v>842</v>
      </c>
      <c r="D60" s="439" t="s">
        <v>843</v>
      </c>
      <c r="E60" s="166" t="s">
        <v>56</v>
      </c>
      <c r="F60" s="3" t="s">
        <v>991</v>
      </c>
      <c r="G60" s="33" t="s">
        <v>108</v>
      </c>
      <c r="H60" s="34"/>
      <c r="I60" s="34"/>
      <c r="J60" s="34"/>
      <c r="K60" s="35"/>
      <c r="L60" s="36"/>
      <c r="M60" s="33" t="s">
        <v>106</v>
      </c>
      <c r="N60" s="34"/>
      <c r="O60" s="35" t="s">
        <v>107</v>
      </c>
      <c r="P60" s="37"/>
      <c r="Q60" s="36"/>
      <c r="R60" s="16"/>
      <c r="S60" s="16"/>
    </row>
    <row r="61" spans="1:19" ht="15" x14ac:dyDescent="0.25">
      <c r="A61" s="569" t="s">
        <v>94</v>
      </c>
      <c r="B61" s="570"/>
      <c r="C61" s="570"/>
      <c r="D61" s="570"/>
      <c r="E61" s="570"/>
      <c r="F61" s="570"/>
      <c r="G61" s="570"/>
      <c r="H61" s="570"/>
      <c r="I61" s="570"/>
      <c r="J61" s="570"/>
      <c r="K61" s="570"/>
      <c r="L61" s="570"/>
      <c r="M61" s="570"/>
      <c r="N61" s="570"/>
      <c r="O61" s="570"/>
      <c r="P61" s="570"/>
      <c r="Q61" s="571"/>
      <c r="R61" s="16"/>
      <c r="S61" s="16"/>
    </row>
    <row r="62" spans="1:19" ht="193.5" customHeight="1" x14ac:dyDescent="0.2">
      <c r="A62" s="505" t="s">
        <v>127</v>
      </c>
      <c r="B62" s="167" t="s">
        <v>55</v>
      </c>
      <c r="C62" s="436" t="s">
        <v>618</v>
      </c>
      <c r="D62" s="167" t="s">
        <v>763</v>
      </c>
      <c r="E62" s="164" t="s">
        <v>67</v>
      </c>
      <c r="F62" s="456" t="s">
        <v>994</v>
      </c>
      <c r="G62" s="25" t="s">
        <v>106</v>
      </c>
      <c r="H62" s="22" t="s">
        <v>108</v>
      </c>
      <c r="I62" s="22"/>
      <c r="J62" s="22" t="s">
        <v>108</v>
      </c>
      <c r="K62" s="26"/>
      <c r="L62" s="24"/>
      <c r="M62" s="25" t="s">
        <v>107</v>
      </c>
      <c r="N62" s="22" t="s">
        <v>108</v>
      </c>
      <c r="O62" s="26" t="s">
        <v>107</v>
      </c>
      <c r="P62" s="27"/>
      <c r="Q62" s="24" t="s">
        <v>108</v>
      </c>
      <c r="R62" s="16"/>
      <c r="S62" s="16"/>
    </row>
    <row r="63" spans="1:19" ht="125.25" customHeight="1" x14ac:dyDescent="0.2">
      <c r="A63" s="503" t="s">
        <v>127</v>
      </c>
      <c r="B63" s="168" t="s">
        <v>437</v>
      </c>
      <c r="C63" s="437" t="s">
        <v>845</v>
      </c>
      <c r="D63" s="168" t="s">
        <v>764</v>
      </c>
      <c r="E63" s="95" t="s">
        <v>54</v>
      </c>
      <c r="F63" s="456" t="s">
        <v>992</v>
      </c>
      <c r="G63" s="28" t="s">
        <v>106</v>
      </c>
      <c r="H63" s="29" t="s">
        <v>108</v>
      </c>
      <c r="I63" s="29"/>
      <c r="J63" s="29" t="s">
        <v>108</v>
      </c>
      <c r="K63" s="30"/>
      <c r="L63" s="31"/>
      <c r="M63" s="28" t="s">
        <v>108</v>
      </c>
      <c r="N63" s="29" t="s">
        <v>108</v>
      </c>
      <c r="O63" s="30" t="s">
        <v>108</v>
      </c>
      <c r="P63" s="32"/>
      <c r="Q63" s="31" t="s">
        <v>108</v>
      </c>
      <c r="R63" s="16"/>
      <c r="S63" s="16"/>
    </row>
    <row r="64" spans="1:19" ht="106.5" customHeight="1" x14ac:dyDescent="0.2">
      <c r="A64" s="503" t="s">
        <v>127</v>
      </c>
      <c r="B64" s="168" t="s">
        <v>51</v>
      </c>
      <c r="C64" s="437" t="s">
        <v>710</v>
      </c>
      <c r="D64" s="168" t="s">
        <v>766</v>
      </c>
      <c r="E64" s="95" t="s">
        <v>59</v>
      </c>
      <c r="F64" s="515" t="s">
        <v>1013</v>
      </c>
      <c r="G64" s="28" t="s">
        <v>106</v>
      </c>
      <c r="H64" s="29" t="s">
        <v>107</v>
      </c>
      <c r="I64" s="29"/>
      <c r="J64" s="29"/>
      <c r="K64" s="30"/>
      <c r="L64" s="31"/>
      <c r="M64" s="28" t="s">
        <v>109</v>
      </c>
      <c r="N64" s="29" t="s">
        <v>109</v>
      </c>
      <c r="O64" s="30" t="s">
        <v>109</v>
      </c>
      <c r="P64" s="32" t="s">
        <v>108</v>
      </c>
      <c r="Q64" s="31"/>
      <c r="R64" s="16"/>
      <c r="S64" s="16"/>
    </row>
    <row r="65" spans="1:19" ht="101.25" customHeight="1" x14ac:dyDescent="0.2">
      <c r="A65" s="503" t="s">
        <v>127</v>
      </c>
      <c r="B65" s="168" t="s">
        <v>412</v>
      </c>
      <c r="C65" s="437" t="s">
        <v>123</v>
      </c>
      <c r="D65" s="168" t="s">
        <v>768</v>
      </c>
      <c r="E65" s="95">
        <v>2.1</v>
      </c>
      <c r="F65" s="4" t="s">
        <v>996</v>
      </c>
      <c r="G65" s="28" t="s">
        <v>106</v>
      </c>
      <c r="H65" s="29" t="s">
        <v>107</v>
      </c>
      <c r="I65" s="29"/>
      <c r="J65" s="29" t="s">
        <v>108</v>
      </c>
      <c r="K65" s="30"/>
      <c r="L65" s="31"/>
      <c r="M65" s="28" t="s">
        <v>108</v>
      </c>
      <c r="N65" s="29" t="s">
        <v>108</v>
      </c>
      <c r="O65" s="30" t="s">
        <v>108</v>
      </c>
      <c r="P65" s="32" t="s">
        <v>108</v>
      </c>
      <c r="Q65" s="31"/>
      <c r="R65" s="16"/>
      <c r="S65" s="16"/>
    </row>
    <row r="66" spans="1:19" ht="94.5" customHeight="1" x14ac:dyDescent="0.2">
      <c r="A66" s="503" t="s">
        <v>130</v>
      </c>
      <c r="B66" s="168" t="s">
        <v>28</v>
      </c>
      <c r="C66" s="437" t="s">
        <v>413</v>
      </c>
      <c r="D66" s="168" t="s">
        <v>767</v>
      </c>
      <c r="E66" s="165" t="s">
        <v>60</v>
      </c>
      <c r="F66" s="4" t="s">
        <v>995</v>
      </c>
      <c r="G66" s="28" t="s">
        <v>106</v>
      </c>
      <c r="H66" s="29"/>
      <c r="I66" s="29"/>
      <c r="J66" s="29" t="s">
        <v>107</v>
      </c>
      <c r="K66" s="30"/>
      <c r="L66" s="31"/>
      <c r="M66" s="28" t="s">
        <v>108</v>
      </c>
      <c r="N66" s="29" t="s">
        <v>108</v>
      </c>
      <c r="O66" s="30" t="s">
        <v>108</v>
      </c>
      <c r="P66" s="32" t="s">
        <v>108</v>
      </c>
      <c r="Q66" s="31"/>
      <c r="R66" s="16"/>
      <c r="S66" s="16"/>
    </row>
    <row r="67" spans="1:19" ht="122.25" customHeight="1" x14ac:dyDescent="0.2">
      <c r="A67" s="503" t="s">
        <v>130</v>
      </c>
      <c r="B67" s="168" t="s">
        <v>26</v>
      </c>
      <c r="C67" s="437" t="s">
        <v>577</v>
      </c>
      <c r="D67" s="168" t="s">
        <v>576</v>
      </c>
      <c r="E67" s="165" t="s">
        <v>60</v>
      </c>
      <c r="F67" s="4" t="s">
        <v>995</v>
      </c>
      <c r="G67" s="28" t="s">
        <v>106</v>
      </c>
      <c r="H67" s="29"/>
      <c r="I67" s="29"/>
      <c r="J67" s="29" t="s">
        <v>108</v>
      </c>
      <c r="K67" s="30"/>
      <c r="L67" s="31"/>
      <c r="M67" s="28" t="s">
        <v>108</v>
      </c>
      <c r="N67" s="29" t="s">
        <v>108</v>
      </c>
      <c r="O67" s="30" t="s">
        <v>108</v>
      </c>
      <c r="P67" s="32" t="s">
        <v>108</v>
      </c>
      <c r="Q67" s="31"/>
      <c r="R67" s="16"/>
      <c r="S67" s="16"/>
    </row>
    <row r="68" spans="1:19" ht="120" customHeight="1" x14ac:dyDescent="0.2">
      <c r="A68" s="503" t="s">
        <v>127</v>
      </c>
      <c r="B68" s="169" t="s">
        <v>441</v>
      </c>
      <c r="C68" s="438" t="s">
        <v>531</v>
      </c>
      <c r="D68" s="169" t="s">
        <v>769</v>
      </c>
      <c r="E68" s="97" t="s">
        <v>60</v>
      </c>
      <c r="F68" s="457" t="s">
        <v>997</v>
      </c>
      <c r="G68" s="33" t="s">
        <v>106</v>
      </c>
      <c r="H68" s="34" t="s">
        <v>107</v>
      </c>
      <c r="I68" s="34"/>
      <c r="J68" s="34" t="s">
        <v>108</v>
      </c>
      <c r="K68" s="35"/>
      <c r="L68" s="36"/>
      <c r="M68" s="33" t="s">
        <v>107</v>
      </c>
      <c r="N68" s="34" t="s">
        <v>108</v>
      </c>
      <c r="O68" s="35" t="s">
        <v>108</v>
      </c>
      <c r="P68" s="37"/>
      <c r="Q68" s="36" t="s">
        <v>108</v>
      </c>
      <c r="R68" s="16"/>
      <c r="S68" s="16"/>
    </row>
    <row r="69" spans="1:19" ht="15" x14ac:dyDescent="0.25">
      <c r="A69" s="569" t="s">
        <v>91</v>
      </c>
      <c r="B69" s="570"/>
      <c r="C69" s="570"/>
      <c r="D69" s="570"/>
      <c r="E69" s="570"/>
      <c r="F69" s="570"/>
      <c r="G69" s="570"/>
      <c r="H69" s="570"/>
      <c r="I69" s="570"/>
      <c r="J69" s="570"/>
      <c r="K69" s="570"/>
      <c r="L69" s="570"/>
      <c r="M69" s="570"/>
      <c r="N69" s="570"/>
      <c r="O69" s="570"/>
      <c r="P69" s="570"/>
      <c r="Q69" s="571"/>
      <c r="R69" s="16"/>
      <c r="S69" s="16"/>
    </row>
    <row r="70" spans="1:19" ht="85.5" customHeight="1" x14ac:dyDescent="0.2">
      <c r="A70" s="503" t="s">
        <v>127</v>
      </c>
      <c r="B70" s="445" t="s">
        <v>381</v>
      </c>
      <c r="C70" s="436" t="s">
        <v>169</v>
      </c>
      <c r="D70" s="167" t="s">
        <v>575</v>
      </c>
      <c r="E70" s="164" t="s">
        <v>57</v>
      </c>
      <c r="F70" s="456" t="s">
        <v>998</v>
      </c>
      <c r="G70" s="25" t="s">
        <v>108</v>
      </c>
      <c r="H70" s="22" t="s">
        <v>108</v>
      </c>
      <c r="I70" s="22"/>
      <c r="J70" s="22"/>
      <c r="K70" s="26"/>
      <c r="L70" s="24"/>
      <c r="M70" s="25" t="s">
        <v>106</v>
      </c>
      <c r="N70" s="22" t="s">
        <v>107</v>
      </c>
      <c r="O70" s="26" t="s">
        <v>107</v>
      </c>
      <c r="P70" s="27"/>
      <c r="Q70" s="24"/>
      <c r="R70" s="16"/>
      <c r="S70" s="16"/>
    </row>
    <row r="71" spans="1:19" ht="93.75" customHeight="1" x14ac:dyDescent="0.2">
      <c r="A71" s="503" t="s">
        <v>127</v>
      </c>
      <c r="B71" s="446" t="s">
        <v>52</v>
      </c>
      <c r="C71" s="437" t="s">
        <v>688</v>
      </c>
      <c r="D71" s="168" t="s">
        <v>530</v>
      </c>
      <c r="E71" s="95" t="s">
        <v>58</v>
      </c>
      <c r="F71" s="4" t="s">
        <v>999</v>
      </c>
      <c r="G71" s="28" t="s">
        <v>108</v>
      </c>
      <c r="H71" s="29"/>
      <c r="I71" s="29"/>
      <c r="J71" s="29"/>
      <c r="K71" s="30"/>
      <c r="L71" s="31"/>
      <c r="M71" s="28" t="s">
        <v>106</v>
      </c>
      <c r="N71" s="29" t="s">
        <v>107</v>
      </c>
      <c r="O71" s="30" t="s">
        <v>107</v>
      </c>
      <c r="P71" s="32"/>
      <c r="Q71" s="31"/>
      <c r="R71" s="16"/>
      <c r="S71" s="16"/>
    </row>
    <row r="72" spans="1:19" ht="114" customHeight="1" x14ac:dyDescent="0.2">
      <c r="A72" s="503" t="s">
        <v>127</v>
      </c>
      <c r="B72" s="446" t="s">
        <v>179</v>
      </c>
      <c r="C72" s="437" t="s">
        <v>382</v>
      </c>
      <c r="D72" s="168" t="s">
        <v>569</v>
      </c>
      <c r="E72" s="165" t="s">
        <v>60</v>
      </c>
      <c r="F72" s="4" t="s">
        <v>999</v>
      </c>
      <c r="G72" s="28" t="s">
        <v>106</v>
      </c>
      <c r="H72" s="29" t="s">
        <v>107</v>
      </c>
      <c r="I72" s="29"/>
      <c r="J72" s="29"/>
      <c r="K72" s="30"/>
      <c r="L72" s="31"/>
      <c r="M72" s="28" t="s">
        <v>107</v>
      </c>
      <c r="N72" s="29" t="s">
        <v>107</v>
      </c>
      <c r="O72" s="30" t="s">
        <v>107</v>
      </c>
      <c r="P72" s="32"/>
      <c r="Q72" s="31" t="s">
        <v>108</v>
      </c>
      <c r="R72" s="16"/>
      <c r="S72" s="16"/>
    </row>
    <row r="73" spans="1:19" ht="45" x14ac:dyDescent="0.2">
      <c r="A73" s="503" t="s">
        <v>127</v>
      </c>
      <c r="B73" s="446" t="s">
        <v>383</v>
      </c>
      <c r="C73" s="437" t="s">
        <v>85</v>
      </c>
      <c r="D73" s="168" t="s">
        <v>770</v>
      </c>
      <c r="E73" s="165" t="s">
        <v>60</v>
      </c>
      <c r="F73" s="4" t="s">
        <v>1000</v>
      </c>
      <c r="G73" s="28" t="s">
        <v>108</v>
      </c>
      <c r="H73" s="29"/>
      <c r="I73" s="29"/>
      <c r="J73" s="29"/>
      <c r="K73" s="30"/>
      <c r="L73" s="31"/>
      <c r="M73" s="28" t="s">
        <v>106</v>
      </c>
      <c r="N73" s="29" t="s">
        <v>107</v>
      </c>
      <c r="O73" s="30" t="s">
        <v>107</v>
      </c>
      <c r="P73" s="32"/>
      <c r="Q73" s="31"/>
      <c r="R73" s="16"/>
      <c r="S73" s="16"/>
    </row>
    <row r="74" spans="1:19" ht="116.25" customHeight="1" x14ac:dyDescent="0.2">
      <c r="A74" s="503" t="s">
        <v>127</v>
      </c>
      <c r="B74" s="446" t="s">
        <v>71</v>
      </c>
      <c r="C74" s="437" t="s">
        <v>719</v>
      </c>
      <c r="D74" s="168" t="s">
        <v>720</v>
      </c>
      <c r="E74" s="95" t="s">
        <v>58</v>
      </c>
      <c r="F74" s="4" t="s">
        <v>1000</v>
      </c>
      <c r="G74" s="28" t="s">
        <v>108</v>
      </c>
      <c r="H74" s="29" t="s">
        <v>108</v>
      </c>
      <c r="I74" s="29"/>
      <c r="J74" s="29"/>
      <c r="K74" s="30"/>
      <c r="L74" s="31"/>
      <c r="M74" s="28" t="s">
        <v>106</v>
      </c>
      <c r="N74" s="29" t="s">
        <v>107</v>
      </c>
      <c r="O74" s="30"/>
      <c r="P74" s="32" t="s">
        <v>108</v>
      </c>
      <c r="Q74" s="31" t="s">
        <v>108</v>
      </c>
      <c r="R74" s="16"/>
      <c r="S74" s="16"/>
    </row>
    <row r="75" spans="1:19" ht="64.5" customHeight="1" x14ac:dyDescent="0.2">
      <c r="A75" s="503" t="s">
        <v>127</v>
      </c>
      <c r="B75" s="447" t="s">
        <v>72</v>
      </c>
      <c r="C75" s="438" t="s">
        <v>124</v>
      </c>
      <c r="D75" s="169" t="s">
        <v>558</v>
      </c>
      <c r="E75" s="166" t="s">
        <v>74</v>
      </c>
      <c r="F75" s="457" t="s">
        <v>1001</v>
      </c>
      <c r="G75" s="33" t="s">
        <v>108</v>
      </c>
      <c r="H75" s="34"/>
      <c r="I75" s="34"/>
      <c r="J75" s="34"/>
      <c r="K75" s="35"/>
      <c r="L75" s="36"/>
      <c r="M75" s="33" t="s">
        <v>106</v>
      </c>
      <c r="N75" s="34" t="s">
        <v>108</v>
      </c>
      <c r="O75" s="35" t="s">
        <v>108</v>
      </c>
      <c r="P75" s="37"/>
      <c r="Q75" s="36" t="s">
        <v>108</v>
      </c>
      <c r="R75" s="16"/>
      <c r="S75" s="16"/>
    </row>
    <row r="76" spans="1:19" ht="15" x14ac:dyDescent="0.25">
      <c r="A76" s="569" t="s">
        <v>92</v>
      </c>
      <c r="B76" s="570"/>
      <c r="C76" s="570"/>
      <c r="D76" s="570"/>
      <c r="E76" s="570"/>
      <c r="F76" s="570"/>
      <c r="G76" s="570"/>
      <c r="H76" s="570"/>
      <c r="I76" s="570"/>
      <c r="J76" s="570"/>
      <c r="K76" s="570"/>
      <c r="L76" s="570"/>
      <c r="M76" s="570"/>
      <c r="N76" s="570"/>
      <c r="O76" s="570"/>
      <c r="P76" s="570"/>
      <c r="Q76" s="571"/>
      <c r="R76" s="16"/>
      <c r="S76" s="16"/>
    </row>
    <row r="77" spans="1:19" ht="132.75" customHeight="1" x14ac:dyDescent="0.2">
      <c r="A77" s="503" t="s">
        <v>127</v>
      </c>
      <c r="B77" s="445" t="s">
        <v>555</v>
      </c>
      <c r="C77" s="436" t="s">
        <v>844</v>
      </c>
      <c r="D77" s="167" t="s">
        <v>551</v>
      </c>
      <c r="E77" s="164" t="s">
        <v>56</v>
      </c>
      <c r="F77" s="456" t="s">
        <v>1002</v>
      </c>
      <c r="G77" s="25" t="s">
        <v>108</v>
      </c>
      <c r="H77" s="22"/>
      <c r="I77" s="22"/>
      <c r="J77" s="22"/>
      <c r="K77" s="26"/>
      <c r="L77" s="24"/>
      <c r="M77" s="25" t="s">
        <v>106</v>
      </c>
      <c r="N77" s="22" t="s">
        <v>107</v>
      </c>
      <c r="O77" s="26" t="s">
        <v>107</v>
      </c>
      <c r="P77" s="27"/>
      <c r="Q77" s="24" t="s">
        <v>108</v>
      </c>
      <c r="R77" s="16"/>
      <c r="S77" s="16"/>
    </row>
    <row r="78" spans="1:19" ht="93.75" customHeight="1" x14ac:dyDescent="0.2">
      <c r="A78" s="503" t="s">
        <v>130</v>
      </c>
      <c r="B78" s="446" t="s">
        <v>442</v>
      </c>
      <c r="C78" s="437" t="s">
        <v>414</v>
      </c>
      <c r="D78" s="168" t="s">
        <v>426</v>
      </c>
      <c r="E78" s="95" t="s">
        <v>56</v>
      </c>
      <c r="F78" s="453" t="s">
        <v>982</v>
      </c>
      <c r="G78" s="28" t="s">
        <v>108</v>
      </c>
      <c r="H78" s="29"/>
      <c r="I78" s="29"/>
      <c r="J78" s="29"/>
      <c r="K78" s="30"/>
      <c r="L78" s="31"/>
      <c r="M78" s="28" t="s">
        <v>106</v>
      </c>
      <c r="N78" s="29" t="s">
        <v>107</v>
      </c>
      <c r="O78" s="30" t="s">
        <v>107</v>
      </c>
      <c r="P78" s="32"/>
      <c r="Q78" s="31"/>
      <c r="R78" s="16"/>
      <c r="S78" s="16"/>
    </row>
    <row r="79" spans="1:19" ht="60.75" customHeight="1" x14ac:dyDescent="0.2">
      <c r="A79" s="503" t="s">
        <v>127</v>
      </c>
      <c r="B79" s="447" t="s">
        <v>78</v>
      </c>
      <c r="C79" s="438" t="s">
        <v>384</v>
      </c>
      <c r="D79" s="169" t="s">
        <v>557</v>
      </c>
      <c r="E79" s="166">
        <v>3.6</v>
      </c>
      <c r="F79" s="457" t="s">
        <v>927</v>
      </c>
      <c r="G79" s="33" t="s">
        <v>108</v>
      </c>
      <c r="H79" s="34"/>
      <c r="I79" s="34"/>
      <c r="J79" s="34"/>
      <c r="K79" s="35"/>
      <c r="L79" s="36"/>
      <c r="M79" s="33" t="s">
        <v>106</v>
      </c>
      <c r="N79" s="34" t="s">
        <v>107</v>
      </c>
      <c r="O79" s="35" t="s">
        <v>107</v>
      </c>
      <c r="P79" s="37"/>
      <c r="Q79" s="36"/>
      <c r="R79" s="16"/>
      <c r="S79" s="16"/>
    </row>
    <row r="80" spans="1:19" ht="15" x14ac:dyDescent="0.25">
      <c r="A80" s="569" t="s">
        <v>27</v>
      </c>
      <c r="B80" s="570"/>
      <c r="C80" s="570"/>
      <c r="D80" s="570"/>
      <c r="E80" s="570"/>
      <c r="F80" s="570"/>
      <c r="G80" s="570"/>
      <c r="H80" s="570"/>
      <c r="I80" s="570"/>
      <c r="J80" s="570"/>
      <c r="K80" s="570"/>
      <c r="L80" s="570"/>
      <c r="M80" s="570"/>
      <c r="N80" s="570"/>
      <c r="O80" s="570"/>
      <c r="P80" s="570"/>
      <c r="Q80" s="571"/>
      <c r="R80" s="16"/>
      <c r="S80" s="16"/>
    </row>
    <row r="81" spans="1:19" ht="109.5" customHeight="1" x14ac:dyDescent="0.2">
      <c r="A81" s="503" t="s">
        <v>127</v>
      </c>
      <c r="B81" s="448" t="s">
        <v>32</v>
      </c>
      <c r="C81" s="440" t="s">
        <v>385</v>
      </c>
      <c r="D81" s="441" t="s">
        <v>434</v>
      </c>
      <c r="E81" s="170" t="s">
        <v>60</v>
      </c>
      <c r="F81" s="458" t="s">
        <v>1014</v>
      </c>
      <c r="G81" s="38" t="s">
        <v>107</v>
      </c>
      <c r="H81" s="54" t="s">
        <v>106</v>
      </c>
      <c r="I81" s="54"/>
      <c r="J81" s="54"/>
      <c r="K81" s="55"/>
      <c r="L81" s="56"/>
      <c r="M81" s="38" t="s">
        <v>107</v>
      </c>
      <c r="N81" s="54" t="s">
        <v>107</v>
      </c>
      <c r="O81" s="55" t="s">
        <v>107</v>
      </c>
      <c r="P81" s="82"/>
      <c r="Q81" s="56" t="s">
        <v>108</v>
      </c>
      <c r="R81" s="16"/>
      <c r="S81" s="16"/>
    </row>
    <row r="82" spans="1:19" ht="15" customHeight="1" x14ac:dyDescent="0.25">
      <c r="A82" s="569" t="s">
        <v>93</v>
      </c>
      <c r="B82" s="570"/>
      <c r="C82" s="570"/>
      <c r="D82" s="570"/>
      <c r="E82" s="570"/>
      <c r="F82" s="570"/>
      <c r="G82" s="570"/>
      <c r="H82" s="570"/>
      <c r="I82" s="570"/>
      <c r="J82" s="570"/>
      <c r="K82" s="570"/>
      <c r="L82" s="570"/>
      <c r="M82" s="570"/>
      <c r="N82" s="570"/>
      <c r="O82" s="570"/>
      <c r="P82" s="570"/>
      <c r="Q82" s="571"/>
      <c r="R82" s="16"/>
      <c r="S82" s="16"/>
    </row>
    <row r="83" spans="1:19" ht="41.25" customHeight="1" x14ac:dyDescent="0.2">
      <c r="A83" s="503" t="s">
        <v>127</v>
      </c>
      <c r="B83" s="446" t="s">
        <v>180</v>
      </c>
      <c r="C83" s="437" t="s">
        <v>483</v>
      </c>
      <c r="D83" s="168" t="s">
        <v>420</v>
      </c>
      <c r="E83" s="95">
        <v>2.1</v>
      </c>
      <c r="F83" s="4"/>
      <c r="G83" s="33" t="s">
        <v>106</v>
      </c>
      <c r="H83" s="34"/>
      <c r="I83" s="34"/>
      <c r="J83" s="34"/>
      <c r="K83" s="35"/>
      <c r="L83" s="36"/>
      <c r="M83" s="33" t="s">
        <v>107</v>
      </c>
      <c r="N83" s="34"/>
      <c r="O83" s="35"/>
      <c r="P83" s="37"/>
      <c r="Q83" s="36"/>
      <c r="R83" s="16"/>
      <c r="S83" s="16"/>
    </row>
    <row r="84" spans="1:19" ht="29.25" customHeight="1" x14ac:dyDescent="0.2">
      <c r="A84" s="503" t="s">
        <v>127</v>
      </c>
      <c r="B84" s="437" t="s">
        <v>417</v>
      </c>
      <c r="C84" s="437" t="s">
        <v>419</v>
      </c>
      <c r="D84" s="168" t="s">
        <v>418</v>
      </c>
      <c r="E84" s="165" t="s">
        <v>60</v>
      </c>
      <c r="F84" s="4"/>
      <c r="G84" s="33" t="s">
        <v>106</v>
      </c>
      <c r="H84" s="34"/>
      <c r="I84" s="34"/>
      <c r="J84" s="34"/>
      <c r="K84" s="35"/>
      <c r="L84" s="36"/>
      <c r="M84" s="33" t="s">
        <v>108</v>
      </c>
      <c r="N84" s="34"/>
      <c r="O84" s="35"/>
      <c r="P84" s="37"/>
      <c r="Q84" s="36"/>
      <c r="R84" s="16"/>
      <c r="S84" s="16"/>
    </row>
    <row r="85" spans="1:19" ht="69.75" customHeight="1" thickBot="1" x14ac:dyDescent="0.25">
      <c r="A85" s="503" t="s">
        <v>127</v>
      </c>
      <c r="B85" s="437" t="s">
        <v>220</v>
      </c>
      <c r="C85" s="437" t="s">
        <v>526</v>
      </c>
      <c r="D85" s="168" t="s">
        <v>771</v>
      </c>
      <c r="E85" s="165" t="s">
        <v>60</v>
      </c>
      <c r="F85" s="4" t="s">
        <v>1015</v>
      </c>
      <c r="G85" s="45" t="s">
        <v>106</v>
      </c>
      <c r="H85" s="46"/>
      <c r="I85" s="46"/>
      <c r="J85" s="46"/>
      <c r="K85" s="47"/>
      <c r="L85" s="48" t="s">
        <v>108</v>
      </c>
      <c r="M85" s="45"/>
      <c r="N85" s="46"/>
      <c r="O85" s="47"/>
      <c r="P85" s="83"/>
      <c r="Q85" s="48"/>
      <c r="R85" s="16"/>
      <c r="S85" s="16"/>
    </row>
    <row r="86" spans="1:19" ht="15.75" thickBot="1" x14ac:dyDescent="0.3">
      <c r="A86" s="574"/>
      <c r="B86" s="575"/>
      <c r="C86" s="575"/>
      <c r="D86" s="575"/>
      <c r="E86" s="575"/>
      <c r="F86" s="575"/>
      <c r="G86" s="575"/>
      <c r="H86" s="575"/>
      <c r="I86" s="575"/>
      <c r="J86" s="575"/>
      <c r="K86" s="575"/>
      <c r="L86" s="575"/>
      <c r="M86" s="575"/>
      <c r="N86" s="575"/>
      <c r="O86" s="575"/>
      <c r="P86" s="575"/>
      <c r="Q86" s="576"/>
      <c r="R86" s="16"/>
      <c r="S86" s="16"/>
    </row>
    <row r="87" spans="1:19" ht="15" customHeight="1" thickBot="1" x14ac:dyDescent="0.3">
      <c r="A87" s="125" t="s">
        <v>70</v>
      </c>
      <c r="B87" s="126" t="s">
        <v>5</v>
      </c>
      <c r="C87" s="540" t="s">
        <v>372</v>
      </c>
      <c r="D87" s="541"/>
      <c r="E87" s="541"/>
      <c r="F87" s="542"/>
      <c r="G87" s="492" t="s">
        <v>106</v>
      </c>
      <c r="H87" s="40" t="s">
        <v>109</v>
      </c>
      <c r="I87" s="40" t="s">
        <v>109</v>
      </c>
      <c r="J87" s="40" t="s">
        <v>109</v>
      </c>
      <c r="K87" s="41" t="s">
        <v>109</v>
      </c>
      <c r="L87" s="42" t="s">
        <v>109</v>
      </c>
      <c r="M87" s="39" t="s">
        <v>109</v>
      </c>
      <c r="N87" s="40" t="s">
        <v>109</v>
      </c>
      <c r="O87" s="41" t="s">
        <v>109</v>
      </c>
      <c r="P87" s="42" t="s">
        <v>109</v>
      </c>
      <c r="Q87" s="42" t="s">
        <v>109</v>
      </c>
      <c r="R87" s="16"/>
      <c r="S87" s="16"/>
    </row>
    <row r="88" spans="1:19" ht="15" customHeight="1" thickBot="1" x14ac:dyDescent="0.25">
      <c r="A88" s="6" t="s">
        <v>935</v>
      </c>
      <c r="B88" s="2" t="s">
        <v>1016</v>
      </c>
      <c r="C88" s="493"/>
      <c r="D88" s="132"/>
      <c r="E88" s="133"/>
      <c r="F88" s="494"/>
      <c r="G88" s="133"/>
      <c r="H88" s="133"/>
      <c r="I88" s="134"/>
      <c r="J88" s="133"/>
      <c r="K88" s="133"/>
      <c r="L88" s="133"/>
      <c r="M88" s="133"/>
      <c r="N88" s="133"/>
      <c r="O88" s="133"/>
      <c r="P88" s="133"/>
      <c r="Q88" s="135"/>
      <c r="R88" s="16"/>
      <c r="S88" s="16"/>
    </row>
    <row r="89" spans="1:19" ht="15" customHeight="1" x14ac:dyDescent="0.2">
      <c r="A89" s="286"/>
      <c r="B89" s="287"/>
      <c r="C89" s="292"/>
      <c r="D89" s="292"/>
      <c r="E89" s="293"/>
      <c r="F89" s="70"/>
      <c r="G89" s="293"/>
      <c r="H89" s="293"/>
      <c r="I89" s="294"/>
      <c r="J89" s="293"/>
      <c r="K89" s="293"/>
      <c r="L89" s="293"/>
      <c r="M89" s="293"/>
      <c r="N89" s="293"/>
      <c r="O89" s="293"/>
      <c r="P89" s="293"/>
      <c r="Q89" s="293"/>
      <c r="R89" s="16"/>
      <c r="S89" s="16"/>
    </row>
    <row r="90" spans="1:19" ht="21" customHeight="1" thickBot="1" x14ac:dyDescent="0.25">
      <c r="A90" s="76"/>
      <c r="B90" s="77"/>
      <c r="C90" s="78"/>
      <c r="D90" s="77"/>
      <c r="E90" s="76"/>
      <c r="F90" s="77"/>
      <c r="G90" s="20"/>
      <c r="H90" s="20"/>
      <c r="I90" s="70"/>
      <c r="J90" s="20"/>
      <c r="K90" s="20"/>
      <c r="L90" s="20"/>
      <c r="M90" s="20"/>
      <c r="N90" s="20"/>
      <c r="O90" s="20"/>
      <c r="P90" s="20"/>
      <c r="Q90" s="20"/>
      <c r="R90" s="16"/>
      <c r="S90" s="16"/>
    </row>
    <row r="91" spans="1:19" ht="73.5" thickBot="1" x14ac:dyDescent="0.25">
      <c r="A91" s="555" t="s">
        <v>83</v>
      </c>
      <c r="B91" s="572"/>
      <c r="C91" s="572"/>
      <c r="D91" s="572"/>
      <c r="E91" s="572"/>
      <c r="F91" s="573"/>
      <c r="G91" s="190" t="s">
        <v>155</v>
      </c>
      <c r="H91" s="195" t="s">
        <v>156</v>
      </c>
      <c r="I91" s="192" t="s">
        <v>157</v>
      </c>
      <c r="J91" s="192" t="s">
        <v>158</v>
      </c>
      <c r="K91" s="193" t="s">
        <v>159</v>
      </c>
      <c r="L91" s="194" t="s">
        <v>536</v>
      </c>
      <c r="M91" s="190" t="s">
        <v>155</v>
      </c>
      <c r="N91" s="195" t="s">
        <v>99</v>
      </c>
      <c r="O91" s="196" t="s">
        <v>100</v>
      </c>
      <c r="P91" s="194" t="s">
        <v>160</v>
      </c>
      <c r="Q91" s="197" t="s">
        <v>102</v>
      </c>
      <c r="R91" s="16"/>
      <c r="S91" s="16"/>
    </row>
    <row r="92" spans="1:19" ht="15" x14ac:dyDescent="0.25">
      <c r="A92" s="112" t="s">
        <v>126</v>
      </c>
      <c r="B92" s="113" t="s">
        <v>118</v>
      </c>
      <c r="C92" s="114" t="s">
        <v>10</v>
      </c>
      <c r="D92" s="113" t="s">
        <v>115</v>
      </c>
      <c r="E92" s="113" t="s">
        <v>136</v>
      </c>
      <c r="F92" s="115" t="s">
        <v>125</v>
      </c>
      <c r="G92" s="106"/>
      <c r="H92" s="187"/>
      <c r="I92" s="187" t="s">
        <v>23</v>
      </c>
      <c r="J92" s="187"/>
      <c r="K92" s="188"/>
      <c r="L92" s="189" t="s">
        <v>23</v>
      </c>
      <c r="M92" s="109"/>
      <c r="N92" s="187" t="s">
        <v>120</v>
      </c>
      <c r="O92" s="188"/>
      <c r="P92" s="189" t="s">
        <v>43</v>
      </c>
      <c r="Q92" s="189" t="s">
        <v>121</v>
      </c>
      <c r="R92" s="16"/>
      <c r="S92" s="16"/>
    </row>
    <row r="93" spans="1:19" ht="15.75" thickBot="1" x14ac:dyDescent="0.3">
      <c r="A93" s="117"/>
      <c r="B93" s="118"/>
      <c r="C93" s="119"/>
      <c r="D93" s="118"/>
      <c r="E93" s="118"/>
      <c r="F93" s="120"/>
      <c r="G93" s="121"/>
      <c r="H93" s="239"/>
      <c r="I93" s="239"/>
      <c r="J93" s="239"/>
      <c r="K93" s="240"/>
      <c r="L93" s="241" t="s">
        <v>119</v>
      </c>
      <c r="M93" s="242"/>
      <c r="N93" s="239" t="s">
        <v>101</v>
      </c>
      <c r="O93" s="240"/>
      <c r="P93" s="241"/>
      <c r="Q93" s="241"/>
      <c r="R93" s="16"/>
      <c r="S93" s="16"/>
    </row>
    <row r="94" spans="1:19" ht="15" x14ac:dyDescent="0.25">
      <c r="A94" s="567" t="s">
        <v>774</v>
      </c>
      <c r="B94" s="568"/>
      <c r="C94" s="568"/>
      <c r="D94" s="568"/>
      <c r="E94" s="568"/>
      <c r="F94" s="568"/>
      <c r="G94" s="297"/>
      <c r="H94" s="297"/>
      <c r="I94" s="297"/>
      <c r="J94" s="297"/>
      <c r="K94" s="297"/>
      <c r="L94" s="298"/>
      <c r="M94" s="297"/>
      <c r="N94" s="298"/>
      <c r="O94" s="297"/>
      <c r="P94" s="297"/>
      <c r="Q94" s="299"/>
      <c r="R94" s="16"/>
      <c r="S94" s="16"/>
    </row>
    <row r="95" spans="1:19" s="53" customFormat="1" ht="81" customHeight="1" thickBot="1" x14ac:dyDescent="0.25">
      <c r="A95" s="503" t="s">
        <v>130</v>
      </c>
      <c r="B95" s="446" t="s">
        <v>776</v>
      </c>
      <c r="C95" s="437" t="s">
        <v>777</v>
      </c>
      <c r="D95" s="168" t="s">
        <v>692</v>
      </c>
      <c r="E95" s="165" t="s">
        <v>60</v>
      </c>
      <c r="F95" s="453" t="s">
        <v>982</v>
      </c>
      <c r="G95" s="49" t="s">
        <v>106</v>
      </c>
      <c r="H95" s="50"/>
      <c r="I95" s="50"/>
      <c r="J95" s="50"/>
      <c r="K95" s="51"/>
      <c r="L95" s="52"/>
      <c r="M95" s="49" t="s">
        <v>109</v>
      </c>
      <c r="N95" s="50" t="s">
        <v>109</v>
      </c>
      <c r="O95" s="51"/>
      <c r="P95" s="52"/>
      <c r="Q95" s="52"/>
      <c r="R95" s="16"/>
      <c r="S95" s="16"/>
    </row>
    <row r="96" spans="1:19" ht="15" x14ac:dyDescent="0.25">
      <c r="A96" s="567" t="s">
        <v>689</v>
      </c>
      <c r="B96" s="568"/>
      <c r="C96" s="568"/>
      <c r="D96" s="568"/>
      <c r="E96" s="568"/>
      <c r="F96" s="568"/>
      <c r="G96" s="568"/>
      <c r="H96" s="568"/>
      <c r="I96" s="568"/>
      <c r="J96" s="568"/>
      <c r="K96" s="568"/>
      <c r="L96" s="568"/>
      <c r="M96" s="568"/>
      <c r="N96" s="568"/>
      <c r="O96" s="568"/>
      <c r="P96" s="568"/>
      <c r="Q96" s="583"/>
      <c r="R96" s="16"/>
      <c r="S96" s="16"/>
    </row>
    <row r="97" spans="1:19" ht="29.25" customHeight="1" x14ac:dyDescent="0.2">
      <c r="A97" s="503" t="s">
        <v>127</v>
      </c>
      <c r="B97" s="446" t="s">
        <v>443</v>
      </c>
      <c r="C97" s="437" t="s">
        <v>96</v>
      </c>
      <c r="D97" s="168" t="s">
        <v>415</v>
      </c>
      <c r="E97" s="95" t="s">
        <v>162</v>
      </c>
      <c r="F97" s="4" t="s">
        <v>1017</v>
      </c>
      <c r="G97" s="25" t="s">
        <v>108</v>
      </c>
      <c r="H97" s="22"/>
      <c r="I97" s="22" t="s">
        <v>109</v>
      </c>
      <c r="J97" s="22"/>
      <c r="K97" s="26"/>
      <c r="L97" s="24"/>
      <c r="M97" s="25" t="s">
        <v>106</v>
      </c>
      <c r="N97" s="22" t="s">
        <v>107</v>
      </c>
      <c r="O97" s="26" t="s">
        <v>107</v>
      </c>
      <c r="P97" s="24"/>
      <c r="Q97" s="24"/>
      <c r="R97" s="16"/>
      <c r="S97" s="16"/>
    </row>
    <row r="98" spans="1:19" ht="110.25" customHeight="1" x14ac:dyDescent="0.2">
      <c r="A98" s="503" t="s">
        <v>127</v>
      </c>
      <c r="B98" s="446" t="s">
        <v>386</v>
      </c>
      <c r="C98" s="437" t="s">
        <v>717</v>
      </c>
      <c r="D98" s="168" t="s">
        <v>718</v>
      </c>
      <c r="E98" s="95" t="s">
        <v>57</v>
      </c>
      <c r="F98" s="4" t="s">
        <v>1018</v>
      </c>
      <c r="G98" s="28" t="s">
        <v>108</v>
      </c>
      <c r="H98" s="29"/>
      <c r="I98" s="29" t="s">
        <v>109</v>
      </c>
      <c r="J98" s="29"/>
      <c r="K98" s="30"/>
      <c r="L98" s="31"/>
      <c r="M98" s="28" t="s">
        <v>106</v>
      </c>
      <c r="N98" s="29" t="s">
        <v>107</v>
      </c>
      <c r="O98" s="30" t="s">
        <v>107</v>
      </c>
      <c r="P98" s="31"/>
      <c r="Q98" s="31"/>
      <c r="R98" s="16"/>
      <c r="S98" s="16"/>
    </row>
    <row r="99" spans="1:19" ht="58.5" customHeight="1" x14ac:dyDescent="0.2">
      <c r="A99" s="503" t="s">
        <v>127</v>
      </c>
      <c r="B99" s="446" t="s">
        <v>444</v>
      </c>
      <c r="C99" s="437" t="s">
        <v>387</v>
      </c>
      <c r="D99" s="168" t="s">
        <v>415</v>
      </c>
      <c r="E99" s="165" t="s">
        <v>60</v>
      </c>
      <c r="F99" s="4" t="s">
        <v>1034</v>
      </c>
      <c r="G99" s="28" t="s">
        <v>108</v>
      </c>
      <c r="H99" s="29"/>
      <c r="I99" s="29" t="s">
        <v>109</v>
      </c>
      <c r="J99" s="29"/>
      <c r="K99" s="30"/>
      <c r="L99" s="31"/>
      <c r="M99" s="28" t="s">
        <v>106</v>
      </c>
      <c r="N99" s="29" t="s">
        <v>107</v>
      </c>
      <c r="O99" s="30"/>
      <c r="P99" s="31"/>
      <c r="Q99" s="31"/>
      <c r="R99" s="16"/>
      <c r="S99" s="16"/>
    </row>
    <row r="100" spans="1:19" ht="56.25" x14ac:dyDescent="0.2">
      <c r="A100" s="503" t="s">
        <v>127</v>
      </c>
      <c r="B100" s="447" t="s">
        <v>872</v>
      </c>
      <c r="C100" s="438" t="s">
        <v>388</v>
      </c>
      <c r="D100" s="168" t="s">
        <v>415</v>
      </c>
      <c r="E100" s="166" t="s">
        <v>161</v>
      </c>
      <c r="F100" s="457" t="s">
        <v>1033</v>
      </c>
      <c r="G100" s="33" t="s">
        <v>108</v>
      </c>
      <c r="H100" s="34"/>
      <c r="I100" s="34" t="s">
        <v>109</v>
      </c>
      <c r="J100" s="34"/>
      <c r="K100" s="35"/>
      <c r="L100" s="36"/>
      <c r="M100" s="33" t="s">
        <v>106</v>
      </c>
      <c r="N100" s="34" t="s">
        <v>107</v>
      </c>
      <c r="O100" s="35"/>
      <c r="P100" s="36"/>
      <c r="Q100" s="36"/>
      <c r="R100" s="16"/>
      <c r="S100" s="16"/>
    </row>
    <row r="101" spans="1:19" ht="48" customHeight="1" x14ac:dyDescent="0.2">
      <c r="A101" s="503" t="s">
        <v>130</v>
      </c>
      <c r="B101" s="447" t="s">
        <v>871</v>
      </c>
      <c r="C101" s="438" t="s">
        <v>481</v>
      </c>
      <c r="D101" s="168" t="s">
        <v>415</v>
      </c>
      <c r="E101" s="165" t="s">
        <v>60</v>
      </c>
      <c r="F101" s="457" t="s">
        <v>60</v>
      </c>
      <c r="G101" s="33" t="s">
        <v>108</v>
      </c>
      <c r="H101" s="34"/>
      <c r="I101" s="34" t="s">
        <v>109</v>
      </c>
      <c r="J101" s="34"/>
      <c r="K101" s="35"/>
      <c r="L101" s="36"/>
      <c r="M101" s="33" t="s">
        <v>106</v>
      </c>
      <c r="N101" s="34" t="s">
        <v>107</v>
      </c>
      <c r="O101" s="35"/>
      <c r="P101" s="36"/>
      <c r="Q101" s="36"/>
      <c r="R101" s="16"/>
      <c r="S101" s="16"/>
    </row>
    <row r="102" spans="1:19" ht="15" x14ac:dyDescent="0.25">
      <c r="A102" s="569" t="s">
        <v>690</v>
      </c>
      <c r="B102" s="570"/>
      <c r="C102" s="570"/>
      <c r="D102" s="570"/>
      <c r="E102" s="570"/>
      <c r="F102" s="570"/>
      <c r="G102" s="570"/>
      <c r="H102" s="570"/>
      <c r="I102" s="570"/>
      <c r="J102" s="570"/>
      <c r="K102" s="570"/>
      <c r="L102" s="570"/>
      <c r="M102" s="570"/>
      <c r="N102" s="570"/>
      <c r="O102" s="570"/>
      <c r="P102" s="570"/>
      <c r="Q102" s="571"/>
      <c r="R102" s="16"/>
      <c r="S102" s="16"/>
    </row>
    <row r="103" spans="1:19" ht="22.5" x14ac:dyDescent="0.2">
      <c r="A103" s="503" t="s">
        <v>127</v>
      </c>
      <c r="B103" s="445" t="s">
        <v>69</v>
      </c>
      <c r="C103" s="436" t="s">
        <v>181</v>
      </c>
      <c r="D103" s="168" t="s">
        <v>415</v>
      </c>
      <c r="E103" s="165" t="s">
        <v>60</v>
      </c>
      <c r="F103" s="456" t="s">
        <v>1035</v>
      </c>
      <c r="G103" s="25" t="s">
        <v>108</v>
      </c>
      <c r="H103" s="22"/>
      <c r="I103" s="22" t="s">
        <v>109</v>
      </c>
      <c r="J103" s="22"/>
      <c r="K103" s="26"/>
      <c r="L103" s="24"/>
      <c r="M103" s="25" t="s">
        <v>106</v>
      </c>
      <c r="N103" s="22" t="s">
        <v>107</v>
      </c>
      <c r="O103" s="26"/>
      <c r="P103" s="24"/>
      <c r="Q103" s="24"/>
      <c r="R103" s="16"/>
      <c r="S103" s="16"/>
    </row>
    <row r="104" spans="1:19" ht="33.75" x14ac:dyDescent="0.2">
      <c r="A104" s="503" t="s">
        <v>127</v>
      </c>
      <c r="B104" s="446" t="s">
        <v>873</v>
      </c>
      <c r="C104" s="437" t="s">
        <v>88</v>
      </c>
      <c r="D104" s="168" t="s">
        <v>415</v>
      </c>
      <c r="E104" s="165" t="s">
        <v>60</v>
      </c>
      <c r="F104" s="4" t="s">
        <v>1019</v>
      </c>
      <c r="G104" s="28" t="s">
        <v>108</v>
      </c>
      <c r="H104" s="29"/>
      <c r="I104" s="29" t="s">
        <v>109</v>
      </c>
      <c r="J104" s="29"/>
      <c r="K104" s="30"/>
      <c r="L104" s="31"/>
      <c r="M104" s="28" t="s">
        <v>106</v>
      </c>
      <c r="N104" s="29" t="s">
        <v>107</v>
      </c>
      <c r="O104" s="30"/>
      <c r="P104" s="31"/>
      <c r="Q104" s="31"/>
      <c r="R104" s="16"/>
      <c r="S104" s="16"/>
    </row>
    <row r="105" spans="1:19" ht="22.5" x14ac:dyDescent="0.2">
      <c r="A105" s="503" t="s">
        <v>127</v>
      </c>
      <c r="B105" s="446" t="s">
        <v>445</v>
      </c>
      <c r="C105" s="437" t="s">
        <v>77</v>
      </c>
      <c r="D105" s="168" t="s">
        <v>415</v>
      </c>
      <c r="E105" s="165" t="s">
        <v>60</v>
      </c>
      <c r="F105" s="4" t="s">
        <v>1020</v>
      </c>
      <c r="G105" s="28" t="s">
        <v>108</v>
      </c>
      <c r="H105" s="29"/>
      <c r="I105" s="29" t="s">
        <v>109</v>
      </c>
      <c r="J105" s="29"/>
      <c r="K105" s="30"/>
      <c r="L105" s="31"/>
      <c r="M105" s="28" t="s">
        <v>106</v>
      </c>
      <c r="N105" s="29" t="s">
        <v>107</v>
      </c>
      <c r="O105" s="30"/>
      <c r="P105" s="31"/>
      <c r="Q105" s="31"/>
      <c r="R105" s="16"/>
      <c r="S105" s="16"/>
    </row>
    <row r="106" spans="1:19" ht="22.5" x14ac:dyDescent="0.2">
      <c r="A106" s="503" t="s">
        <v>127</v>
      </c>
      <c r="B106" s="446" t="s">
        <v>75</v>
      </c>
      <c r="C106" s="437" t="s">
        <v>76</v>
      </c>
      <c r="D106" s="168" t="s">
        <v>415</v>
      </c>
      <c r="E106" s="165" t="s">
        <v>60</v>
      </c>
      <c r="F106" s="4" t="s">
        <v>1021</v>
      </c>
      <c r="G106" s="28" t="s">
        <v>108</v>
      </c>
      <c r="H106" s="29"/>
      <c r="I106" s="29" t="s">
        <v>109</v>
      </c>
      <c r="J106" s="29"/>
      <c r="K106" s="30"/>
      <c r="L106" s="31"/>
      <c r="M106" s="28" t="s">
        <v>106</v>
      </c>
      <c r="N106" s="29" t="s">
        <v>107</v>
      </c>
      <c r="O106" s="30"/>
      <c r="P106" s="31"/>
      <c r="Q106" s="31"/>
      <c r="R106" s="16"/>
      <c r="S106" s="16"/>
    </row>
    <row r="107" spans="1:19" ht="78.75" x14ac:dyDescent="0.2">
      <c r="A107" s="503" t="s">
        <v>127</v>
      </c>
      <c r="B107" s="446" t="s">
        <v>874</v>
      </c>
      <c r="C107" s="437" t="s">
        <v>721</v>
      </c>
      <c r="D107" s="168" t="s">
        <v>722</v>
      </c>
      <c r="E107" s="95" t="s">
        <v>58</v>
      </c>
      <c r="F107" s="4" t="s">
        <v>1022</v>
      </c>
      <c r="G107" s="28" t="s">
        <v>108</v>
      </c>
      <c r="H107" s="29"/>
      <c r="I107" s="29" t="s">
        <v>109</v>
      </c>
      <c r="J107" s="29"/>
      <c r="K107" s="30"/>
      <c r="L107" s="31"/>
      <c r="M107" s="28" t="s">
        <v>106</v>
      </c>
      <c r="N107" s="29" t="s">
        <v>107</v>
      </c>
      <c r="O107" s="30"/>
      <c r="P107" s="31"/>
      <c r="Q107" s="31"/>
      <c r="R107" s="16"/>
      <c r="S107" s="16"/>
    </row>
    <row r="108" spans="1:19" ht="33.75" x14ac:dyDescent="0.2">
      <c r="A108" s="503" t="s">
        <v>127</v>
      </c>
      <c r="B108" s="447" t="s">
        <v>446</v>
      </c>
      <c r="C108" s="438" t="s">
        <v>81</v>
      </c>
      <c r="D108" s="168" t="s">
        <v>415</v>
      </c>
      <c r="E108" s="165" t="s">
        <v>60</v>
      </c>
      <c r="F108" s="457" t="s">
        <v>1023</v>
      </c>
      <c r="G108" s="33" t="s">
        <v>108</v>
      </c>
      <c r="H108" s="34"/>
      <c r="I108" s="34" t="s">
        <v>109</v>
      </c>
      <c r="J108" s="34"/>
      <c r="K108" s="35"/>
      <c r="L108" s="36"/>
      <c r="M108" s="33" t="s">
        <v>106</v>
      </c>
      <c r="N108" s="34" t="s">
        <v>107</v>
      </c>
      <c r="O108" s="35" t="s">
        <v>107</v>
      </c>
      <c r="P108" s="36"/>
      <c r="Q108" s="36"/>
      <c r="R108" s="16"/>
      <c r="S108" s="16"/>
    </row>
    <row r="109" spans="1:19" ht="15" x14ac:dyDescent="0.25">
      <c r="A109" s="569" t="s">
        <v>93</v>
      </c>
      <c r="B109" s="570"/>
      <c r="C109" s="570"/>
      <c r="D109" s="570"/>
      <c r="E109" s="570"/>
      <c r="F109" s="570"/>
      <c r="G109" s="570"/>
      <c r="H109" s="570"/>
      <c r="I109" s="570"/>
      <c r="J109" s="570"/>
      <c r="K109" s="570"/>
      <c r="L109" s="570"/>
      <c r="M109" s="570"/>
      <c r="N109" s="570"/>
      <c r="O109" s="570"/>
      <c r="P109" s="570"/>
      <c r="Q109" s="571"/>
      <c r="R109" s="16"/>
      <c r="S109" s="16"/>
    </row>
    <row r="110" spans="1:19" ht="33.75" x14ac:dyDescent="0.2">
      <c r="A110" s="503" t="s">
        <v>127</v>
      </c>
      <c r="B110" s="446" t="s">
        <v>180</v>
      </c>
      <c r="C110" s="437" t="s">
        <v>484</v>
      </c>
      <c r="D110" s="168" t="s">
        <v>495</v>
      </c>
      <c r="E110" s="95">
        <v>2.1</v>
      </c>
      <c r="F110" s="4" t="s">
        <v>1020</v>
      </c>
      <c r="G110" s="33" t="s">
        <v>106</v>
      </c>
      <c r="H110" s="34"/>
      <c r="I110" s="34"/>
      <c r="J110" s="34"/>
      <c r="K110" s="35"/>
      <c r="L110" s="36"/>
      <c r="M110" s="33" t="s">
        <v>108</v>
      </c>
      <c r="N110" s="34"/>
      <c r="O110" s="35"/>
      <c r="P110" s="36"/>
      <c r="Q110" s="36"/>
      <c r="R110" s="16"/>
      <c r="S110" s="16"/>
    </row>
    <row r="111" spans="1:19" ht="24.75" customHeight="1" x14ac:dyDescent="0.2">
      <c r="A111" s="503" t="s">
        <v>127</v>
      </c>
      <c r="B111" s="437" t="s">
        <v>417</v>
      </c>
      <c r="C111" s="437" t="s">
        <v>419</v>
      </c>
      <c r="D111" s="168" t="s">
        <v>418</v>
      </c>
      <c r="E111" s="171" t="s">
        <v>60</v>
      </c>
      <c r="F111" s="4" t="s">
        <v>1020</v>
      </c>
      <c r="G111" s="33" t="s">
        <v>106</v>
      </c>
      <c r="H111" s="34"/>
      <c r="I111" s="34"/>
      <c r="J111" s="34"/>
      <c r="K111" s="35"/>
      <c r="L111" s="36"/>
      <c r="M111" s="33" t="s">
        <v>108</v>
      </c>
      <c r="N111" s="34"/>
      <c r="O111" s="35"/>
      <c r="P111" s="36"/>
      <c r="Q111" s="36"/>
      <c r="R111" s="16"/>
      <c r="S111" s="16"/>
    </row>
    <row r="112" spans="1:19" ht="77.25" customHeight="1" thickBot="1" x14ac:dyDescent="0.25">
      <c r="A112" s="503" t="s">
        <v>127</v>
      </c>
      <c r="B112" s="437" t="s">
        <v>220</v>
      </c>
      <c r="C112" s="437" t="s">
        <v>526</v>
      </c>
      <c r="D112" s="168" t="s">
        <v>221</v>
      </c>
      <c r="E112" s="296" t="s">
        <v>60</v>
      </c>
      <c r="F112" s="4" t="s">
        <v>1020</v>
      </c>
      <c r="G112" s="45" t="s">
        <v>106</v>
      </c>
      <c r="H112" s="46"/>
      <c r="I112" s="46"/>
      <c r="J112" s="46"/>
      <c r="K112" s="47"/>
      <c r="L112" s="48" t="s">
        <v>108</v>
      </c>
      <c r="M112" s="45"/>
      <c r="N112" s="46"/>
      <c r="O112" s="47"/>
      <c r="P112" s="48"/>
      <c r="Q112" s="48"/>
      <c r="R112" s="16"/>
      <c r="S112" s="16"/>
    </row>
    <row r="113" spans="1:19" ht="15.75" thickBot="1" x14ac:dyDescent="0.3">
      <c r="A113" s="590"/>
      <c r="B113" s="575"/>
      <c r="C113" s="575"/>
      <c r="D113" s="575"/>
      <c r="E113" s="575"/>
      <c r="F113" s="575"/>
      <c r="G113" s="575"/>
      <c r="H113" s="575"/>
      <c r="I113" s="575"/>
      <c r="J113" s="575"/>
      <c r="K113" s="575"/>
      <c r="L113" s="575"/>
      <c r="M113" s="575"/>
      <c r="N113" s="575"/>
      <c r="O113" s="575"/>
      <c r="P113" s="575"/>
      <c r="Q113" s="576"/>
      <c r="R113" s="16"/>
      <c r="S113" s="16"/>
    </row>
    <row r="114" spans="1:19" ht="15" customHeight="1" thickBot="1" x14ac:dyDescent="0.3">
      <c r="A114" s="125" t="s">
        <v>70</v>
      </c>
      <c r="B114" s="126" t="s">
        <v>5</v>
      </c>
      <c r="C114" s="591" t="s">
        <v>427</v>
      </c>
      <c r="D114" s="541"/>
      <c r="E114" s="541"/>
      <c r="F114" s="542"/>
      <c r="G114" s="492" t="s">
        <v>106</v>
      </c>
      <c r="H114" s="40" t="s">
        <v>109</v>
      </c>
      <c r="I114" s="40" t="s">
        <v>109</v>
      </c>
      <c r="J114" s="40" t="s">
        <v>109</v>
      </c>
      <c r="K114" s="41" t="s">
        <v>109</v>
      </c>
      <c r="L114" s="42" t="s">
        <v>109</v>
      </c>
      <c r="M114" s="39" t="s">
        <v>109</v>
      </c>
      <c r="N114" s="40" t="s">
        <v>109</v>
      </c>
      <c r="O114" s="41" t="s">
        <v>109</v>
      </c>
      <c r="P114" s="42" t="s">
        <v>109</v>
      </c>
      <c r="Q114" s="42" t="s">
        <v>109</v>
      </c>
      <c r="R114" s="16"/>
      <c r="S114" s="16"/>
    </row>
    <row r="115" spans="1:19" ht="15" customHeight="1" thickBot="1" x14ac:dyDescent="0.25">
      <c r="A115" s="84" t="s">
        <v>935</v>
      </c>
      <c r="B115" s="85" t="s">
        <v>1016</v>
      </c>
      <c r="C115" s="495" t="s">
        <v>369</v>
      </c>
      <c r="D115" s="127"/>
      <c r="E115" s="128"/>
      <c r="F115" s="496"/>
      <c r="G115" s="129"/>
      <c r="H115" s="129"/>
      <c r="I115" s="130"/>
      <c r="J115" s="129"/>
      <c r="K115" s="129"/>
      <c r="L115" s="129"/>
      <c r="M115" s="129"/>
      <c r="N115" s="129"/>
      <c r="O115" s="129"/>
      <c r="P115" s="129"/>
      <c r="Q115" s="131"/>
      <c r="R115" s="16"/>
      <c r="S115" s="16"/>
    </row>
    <row r="116" spans="1:19" ht="15" customHeight="1" x14ac:dyDescent="0.2">
      <c r="A116" s="286"/>
      <c r="B116" s="287"/>
      <c r="C116" s="288"/>
      <c r="D116" s="289"/>
      <c r="E116" s="290"/>
      <c r="F116" s="291"/>
      <c r="G116" s="20"/>
      <c r="H116" s="20"/>
      <c r="I116" s="70"/>
      <c r="J116" s="20"/>
      <c r="K116" s="20"/>
      <c r="L116" s="20"/>
      <c r="M116" s="20"/>
      <c r="N116" s="20"/>
      <c r="O116" s="20"/>
      <c r="P116" s="20"/>
      <c r="Q116" s="20"/>
      <c r="R116" s="16"/>
      <c r="S116" s="16"/>
    </row>
    <row r="117" spans="1:19" ht="15" thickBot="1" x14ac:dyDescent="0.25">
      <c r="A117" s="76"/>
      <c r="B117" s="77"/>
      <c r="C117" s="78"/>
      <c r="D117" s="77"/>
      <c r="E117" s="76"/>
      <c r="F117" s="77"/>
      <c r="G117" s="20"/>
      <c r="H117" s="20"/>
      <c r="I117" s="16"/>
      <c r="J117" s="20"/>
      <c r="K117" s="20"/>
      <c r="L117" s="20"/>
      <c r="M117" s="20"/>
      <c r="N117" s="20"/>
      <c r="O117" s="20"/>
      <c r="P117" s="20"/>
      <c r="Q117" s="20"/>
      <c r="R117" s="16"/>
      <c r="S117" s="16"/>
    </row>
    <row r="118" spans="1:19" ht="73.5" thickBot="1" x14ac:dyDescent="0.25">
      <c r="A118" s="555" t="s">
        <v>9</v>
      </c>
      <c r="B118" s="572"/>
      <c r="C118" s="572"/>
      <c r="D118" s="572"/>
      <c r="E118" s="572"/>
      <c r="F118" s="573"/>
      <c r="G118" s="190" t="s">
        <v>155</v>
      </c>
      <c r="H118" s="195" t="s">
        <v>156</v>
      </c>
      <c r="I118" s="192" t="s">
        <v>157</v>
      </c>
      <c r="J118" s="192" t="s">
        <v>158</v>
      </c>
      <c r="K118" s="193" t="s">
        <v>159</v>
      </c>
      <c r="L118" s="194" t="s">
        <v>536</v>
      </c>
      <c r="M118" s="190" t="s">
        <v>155</v>
      </c>
      <c r="N118" s="195" t="s">
        <v>99</v>
      </c>
      <c r="O118" s="196" t="s">
        <v>100</v>
      </c>
      <c r="P118" s="194" t="s">
        <v>160</v>
      </c>
      <c r="Q118" s="197" t="s">
        <v>102</v>
      </c>
      <c r="R118" s="16"/>
      <c r="S118" s="16"/>
    </row>
    <row r="119" spans="1:19" ht="15" x14ac:dyDescent="0.25">
      <c r="A119" s="112" t="s">
        <v>126</v>
      </c>
      <c r="B119" s="113" t="s">
        <v>118</v>
      </c>
      <c r="C119" s="114" t="s">
        <v>10</v>
      </c>
      <c r="D119" s="113" t="s">
        <v>115</v>
      </c>
      <c r="E119" s="113" t="s">
        <v>136</v>
      </c>
      <c r="F119" s="115" t="s">
        <v>125</v>
      </c>
      <c r="G119" s="106"/>
      <c r="H119" s="187"/>
      <c r="I119" s="187" t="s">
        <v>23</v>
      </c>
      <c r="J119" s="187"/>
      <c r="K119" s="188"/>
      <c r="L119" s="189" t="s">
        <v>23</v>
      </c>
      <c r="M119" s="109"/>
      <c r="N119" s="187" t="s">
        <v>120</v>
      </c>
      <c r="O119" s="188"/>
      <c r="P119" s="189" t="s">
        <v>43</v>
      </c>
      <c r="Q119" s="189" t="s">
        <v>121</v>
      </c>
      <c r="R119" s="16"/>
      <c r="S119" s="16"/>
    </row>
    <row r="120" spans="1:19" ht="15.75" thickBot="1" x14ac:dyDescent="0.3">
      <c r="A120" s="117"/>
      <c r="B120" s="118"/>
      <c r="C120" s="119"/>
      <c r="D120" s="118"/>
      <c r="E120" s="118"/>
      <c r="F120" s="120"/>
      <c r="G120" s="121"/>
      <c r="H120" s="239"/>
      <c r="I120" s="239"/>
      <c r="J120" s="239"/>
      <c r="K120" s="240"/>
      <c r="L120" s="241" t="s">
        <v>119</v>
      </c>
      <c r="M120" s="242"/>
      <c r="N120" s="239" t="s">
        <v>101</v>
      </c>
      <c r="O120" s="240"/>
      <c r="P120" s="241"/>
      <c r="Q120" s="241"/>
      <c r="R120" s="16"/>
      <c r="S120" s="16"/>
    </row>
    <row r="121" spans="1:19" ht="15" x14ac:dyDescent="0.25">
      <c r="A121" s="567" t="s">
        <v>775</v>
      </c>
      <c r="B121" s="568"/>
      <c r="C121" s="568"/>
      <c r="D121" s="568"/>
      <c r="E121" s="568"/>
      <c r="F121" s="568"/>
      <c r="G121" s="297"/>
      <c r="H121" s="297"/>
      <c r="I121" s="297"/>
      <c r="J121" s="297"/>
      <c r="K121" s="297"/>
      <c r="L121" s="298"/>
      <c r="M121" s="297"/>
      <c r="N121" s="298"/>
      <c r="O121" s="297"/>
      <c r="P121" s="297"/>
      <c r="Q121" s="299"/>
      <c r="R121" s="16"/>
      <c r="S121" s="16"/>
    </row>
    <row r="122" spans="1:19" s="53" customFormat="1" ht="81" customHeight="1" x14ac:dyDescent="0.2">
      <c r="A122" s="503" t="s">
        <v>129</v>
      </c>
      <c r="B122" s="446" t="s">
        <v>552</v>
      </c>
      <c r="C122" s="437" t="s">
        <v>553</v>
      </c>
      <c r="D122" s="168" t="s">
        <v>692</v>
      </c>
      <c r="E122" s="165" t="s">
        <v>60</v>
      </c>
      <c r="F122" s="461"/>
      <c r="G122" s="49" t="s">
        <v>106</v>
      </c>
      <c r="H122" s="50"/>
      <c r="I122" s="50"/>
      <c r="J122" s="50"/>
      <c r="K122" s="51"/>
      <c r="L122" s="52"/>
      <c r="M122" s="49" t="s">
        <v>109</v>
      </c>
      <c r="N122" s="50"/>
      <c r="O122" s="51" t="s">
        <v>109</v>
      </c>
      <c r="P122" s="52"/>
      <c r="Q122" s="52"/>
      <c r="R122" s="16"/>
      <c r="S122" s="16"/>
    </row>
    <row r="123" spans="1:19" s="53" customFormat="1" ht="98.25" customHeight="1" x14ac:dyDescent="0.2">
      <c r="A123" s="503" t="s">
        <v>129</v>
      </c>
      <c r="B123" s="446" t="s">
        <v>87</v>
      </c>
      <c r="C123" s="437" t="s">
        <v>389</v>
      </c>
      <c r="D123" s="168" t="s">
        <v>691</v>
      </c>
      <c r="E123" s="95">
        <v>3.6</v>
      </c>
      <c r="F123" s="461"/>
      <c r="G123" s="49" t="s">
        <v>106</v>
      </c>
      <c r="H123" s="50"/>
      <c r="I123" s="50" t="s">
        <v>109</v>
      </c>
      <c r="J123" s="50"/>
      <c r="K123" s="51"/>
      <c r="L123" s="52"/>
      <c r="M123" s="49" t="s">
        <v>109</v>
      </c>
      <c r="N123" s="50"/>
      <c r="O123" s="51" t="s">
        <v>109</v>
      </c>
      <c r="P123" s="52"/>
      <c r="Q123" s="52"/>
      <c r="R123" s="16"/>
      <c r="S123" s="16"/>
    </row>
    <row r="124" spans="1:19" ht="78.75" x14ac:dyDescent="0.2">
      <c r="A124" s="503" t="s">
        <v>129</v>
      </c>
      <c r="B124" s="447" t="s">
        <v>453</v>
      </c>
      <c r="C124" s="438" t="s">
        <v>390</v>
      </c>
      <c r="D124" s="169" t="s">
        <v>428</v>
      </c>
      <c r="E124" s="166">
        <v>3.6</v>
      </c>
      <c r="F124" s="457"/>
      <c r="G124" s="33" t="s">
        <v>108</v>
      </c>
      <c r="H124" s="34"/>
      <c r="I124" s="34" t="s">
        <v>109</v>
      </c>
      <c r="J124" s="34"/>
      <c r="K124" s="35"/>
      <c r="L124" s="36"/>
      <c r="M124" s="33" t="s">
        <v>106</v>
      </c>
      <c r="N124" s="34"/>
      <c r="O124" s="35" t="s">
        <v>107</v>
      </c>
      <c r="P124" s="36"/>
      <c r="Q124" s="36"/>
      <c r="R124" s="16"/>
      <c r="S124" s="16"/>
    </row>
    <row r="125" spans="1:19" ht="15" x14ac:dyDescent="0.25">
      <c r="A125" s="569" t="s">
        <v>172</v>
      </c>
      <c r="B125" s="570"/>
      <c r="C125" s="570"/>
      <c r="D125" s="570"/>
      <c r="E125" s="570"/>
      <c r="F125" s="570"/>
      <c r="G125" s="570"/>
      <c r="H125" s="570"/>
      <c r="I125" s="570"/>
      <c r="J125" s="570"/>
      <c r="K125" s="570"/>
      <c r="L125" s="570"/>
      <c r="M125" s="570"/>
      <c r="N125" s="570"/>
      <c r="O125" s="570"/>
      <c r="P125" s="570"/>
      <c r="Q125" s="571"/>
      <c r="R125" s="16"/>
      <c r="S125" s="16"/>
    </row>
    <row r="126" spans="1:19" ht="141" customHeight="1" x14ac:dyDescent="0.2">
      <c r="A126" s="503" t="s">
        <v>129</v>
      </c>
      <c r="B126" s="445" t="s">
        <v>454</v>
      </c>
      <c r="C126" s="436" t="s">
        <v>391</v>
      </c>
      <c r="D126" s="167" t="s">
        <v>423</v>
      </c>
      <c r="E126" s="164">
        <v>3.3</v>
      </c>
      <c r="F126" s="456"/>
      <c r="G126" s="25" t="s">
        <v>108</v>
      </c>
      <c r="H126" s="22"/>
      <c r="I126" s="22" t="s">
        <v>109</v>
      </c>
      <c r="J126" s="22"/>
      <c r="K126" s="26"/>
      <c r="L126" s="24"/>
      <c r="M126" s="25" t="s">
        <v>106</v>
      </c>
      <c r="N126" s="22"/>
      <c r="O126" s="26" t="s">
        <v>107</v>
      </c>
      <c r="P126" s="24"/>
      <c r="Q126" s="24"/>
      <c r="R126" s="16"/>
      <c r="S126" s="16"/>
    </row>
    <row r="127" spans="1:19" ht="74.25" customHeight="1" x14ac:dyDescent="0.2">
      <c r="A127" s="503" t="s">
        <v>129</v>
      </c>
      <c r="B127" s="446" t="s">
        <v>455</v>
      </c>
      <c r="C127" s="437" t="s">
        <v>486</v>
      </c>
      <c r="D127" s="167" t="s">
        <v>580</v>
      </c>
      <c r="E127" s="165" t="s">
        <v>60</v>
      </c>
      <c r="F127" s="4"/>
      <c r="G127" s="28" t="s">
        <v>108</v>
      </c>
      <c r="H127" s="29"/>
      <c r="I127" s="29" t="s">
        <v>109</v>
      </c>
      <c r="J127" s="29"/>
      <c r="K127" s="30"/>
      <c r="L127" s="31"/>
      <c r="M127" s="28" t="s">
        <v>106</v>
      </c>
      <c r="N127" s="29"/>
      <c r="O127" s="30" t="s">
        <v>107</v>
      </c>
      <c r="P127" s="31"/>
      <c r="Q127" s="31"/>
      <c r="R127" s="16"/>
      <c r="S127" s="16"/>
    </row>
    <row r="128" spans="1:19" ht="68.25" customHeight="1" x14ac:dyDescent="0.2">
      <c r="A128" s="503" t="s">
        <v>129</v>
      </c>
      <c r="B128" s="446" t="s">
        <v>913</v>
      </c>
      <c r="C128" s="437" t="s">
        <v>439</v>
      </c>
      <c r="D128" s="167" t="s">
        <v>423</v>
      </c>
      <c r="E128" s="95" t="s">
        <v>174</v>
      </c>
      <c r="F128" s="4"/>
      <c r="G128" s="28" t="s">
        <v>108</v>
      </c>
      <c r="H128" s="29"/>
      <c r="I128" s="29" t="s">
        <v>109</v>
      </c>
      <c r="J128" s="29"/>
      <c r="K128" s="30"/>
      <c r="L128" s="31"/>
      <c r="M128" s="28" t="s">
        <v>106</v>
      </c>
      <c r="N128" s="29"/>
      <c r="O128" s="30" t="s">
        <v>107</v>
      </c>
      <c r="P128" s="31"/>
      <c r="Q128" s="31"/>
      <c r="R128" s="16"/>
      <c r="S128" s="16"/>
    </row>
    <row r="129" spans="1:19" ht="43.5" customHeight="1" x14ac:dyDescent="0.2">
      <c r="A129" s="503" t="s">
        <v>129</v>
      </c>
      <c r="B129" s="446" t="s">
        <v>456</v>
      </c>
      <c r="C129" s="437" t="s">
        <v>173</v>
      </c>
      <c r="D129" s="167" t="s">
        <v>423</v>
      </c>
      <c r="E129" s="165" t="s">
        <v>60</v>
      </c>
      <c r="F129" s="4"/>
      <c r="G129" s="28" t="s">
        <v>108</v>
      </c>
      <c r="H129" s="29"/>
      <c r="I129" s="29" t="s">
        <v>109</v>
      </c>
      <c r="J129" s="29"/>
      <c r="K129" s="30"/>
      <c r="L129" s="31"/>
      <c r="M129" s="28" t="s">
        <v>106</v>
      </c>
      <c r="N129" s="29"/>
      <c r="O129" s="30" t="s">
        <v>107</v>
      </c>
      <c r="P129" s="31"/>
      <c r="Q129" s="31"/>
      <c r="R129" s="16"/>
      <c r="S129" s="16"/>
    </row>
    <row r="130" spans="1:19" ht="83.25" customHeight="1" x14ac:dyDescent="0.2">
      <c r="A130" s="503" t="s">
        <v>129</v>
      </c>
      <c r="B130" s="446" t="s">
        <v>457</v>
      </c>
      <c r="C130" s="437" t="s">
        <v>436</v>
      </c>
      <c r="D130" s="167" t="s">
        <v>497</v>
      </c>
      <c r="E130" s="95">
        <v>3.3</v>
      </c>
      <c r="F130" s="4"/>
      <c r="G130" s="28" t="s">
        <v>108</v>
      </c>
      <c r="H130" s="29"/>
      <c r="I130" s="29" t="s">
        <v>109</v>
      </c>
      <c r="J130" s="29"/>
      <c r="K130" s="30"/>
      <c r="L130" s="31"/>
      <c r="M130" s="28" t="s">
        <v>106</v>
      </c>
      <c r="N130" s="29"/>
      <c r="O130" s="30" t="s">
        <v>107</v>
      </c>
      <c r="P130" s="31"/>
      <c r="Q130" s="31"/>
      <c r="R130" s="16"/>
      <c r="S130" s="16"/>
    </row>
    <row r="131" spans="1:19" ht="66.75" customHeight="1" x14ac:dyDescent="0.2">
      <c r="A131" s="503" t="s">
        <v>129</v>
      </c>
      <c r="B131" s="446" t="s">
        <v>458</v>
      </c>
      <c r="C131" s="437" t="s">
        <v>392</v>
      </c>
      <c r="D131" s="167" t="s">
        <v>423</v>
      </c>
      <c r="E131" s="95">
        <v>3.3</v>
      </c>
      <c r="F131" s="4"/>
      <c r="G131" s="28" t="s">
        <v>108</v>
      </c>
      <c r="H131" s="29"/>
      <c r="I131" s="29" t="s">
        <v>109</v>
      </c>
      <c r="J131" s="29"/>
      <c r="K131" s="30"/>
      <c r="L131" s="31"/>
      <c r="M131" s="28" t="s">
        <v>106</v>
      </c>
      <c r="N131" s="29"/>
      <c r="O131" s="30" t="s">
        <v>107</v>
      </c>
      <c r="P131" s="31"/>
      <c r="Q131" s="31"/>
      <c r="R131" s="16"/>
      <c r="S131" s="16"/>
    </row>
    <row r="132" spans="1:19" ht="123.75" customHeight="1" x14ac:dyDescent="0.2">
      <c r="A132" s="503" t="s">
        <v>129</v>
      </c>
      <c r="B132" s="446" t="s">
        <v>459</v>
      </c>
      <c r="C132" s="437" t="s">
        <v>487</v>
      </c>
      <c r="D132" s="167" t="s">
        <v>423</v>
      </c>
      <c r="E132" s="95" t="s">
        <v>74</v>
      </c>
      <c r="F132" s="4"/>
      <c r="G132" s="28" t="s">
        <v>108</v>
      </c>
      <c r="H132" s="29"/>
      <c r="I132" s="29" t="s">
        <v>109</v>
      </c>
      <c r="J132" s="29"/>
      <c r="K132" s="30"/>
      <c r="L132" s="31"/>
      <c r="M132" s="28" t="s">
        <v>106</v>
      </c>
      <c r="N132" s="29"/>
      <c r="O132" s="30" t="s">
        <v>107</v>
      </c>
      <c r="P132" s="31"/>
      <c r="Q132" s="31"/>
      <c r="R132" s="16"/>
      <c r="S132" s="16"/>
    </row>
    <row r="133" spans="1:19" ht="157.5" customHeight="1" x14ac:dyDescent="0.2">
      <c r="A133" s="503" t="s">
        <v>129</v>
      </c>
      <c r="B133" s="446" t="s">
        <v>460</v>
      </c>
      <c r="C133" s="437" t="s">
        <v>488</v>
      </c>
      <c r="D133" s="167" t="s">
        <v>423</v>
      </c>
      <c r="E133" s="95" t="s">
        <v>74</v>
      </c>
      <c r="F133" s="4"/>
      <c r="G133" s="28" t="s">
        <v>108</v>
      </c>
      <c r="H133" s="29"/>
      <c r="I133" s="29" t="s">
        <v>109</v>
      </c>
      <c r="J133" s="29"/>
      <c r="K133" s="30"/>
      <c r="L133" s="31"/>
      <c r="M133" s="28" t="s">
        <v>106</v>
      </c>
      <c r="N133" s="29"/>
      <c r="O133" s="30" t="s">
        <v>107</v>
      </c>
      <c r="P133" s="31"/>
      <c r="Q133" s="31"/>
      <c r="R133" s="16"/>
      <c r="S133" s="16"/>
    </row>
    <row r="134" spans="1:19" ht="120" customHeight="1" x14ac:dyDescent="0.2">
      <c r="A134" s="503" t="s">
        <v>129</v>
      </c>
      <c r="B134" s="446" t="s">
        <v>79</v>
      </c>
      <c r="C134" s="437" t="s">
        <v>519</v>
      </c>
      <c r="D134" s="167" t="s">
        <v>423</v>
      </c>
      <c r="E134" s="95" t="s">
        <v>86</v>
      </c>
      <c r="F134" s="4"/>
      <c r="G134" s="28" t="s">
        <v>108</v>
      </c>
      <c r="H134" s="29"/>
      <c r="I134" s="29" t="s">
        <v>109</v>
      </c>
      <c r="J134" s="29"/>
      <c r="K134" s="30"/>
      <c r="L134" s="31"/>
      <c r="M134" s="28" t="s">
        <v>106</v>
      </c>
      <c r="N134" s="29"/>
      <c r="O134" s="30" t="s">
        <v>107</v>
      </c>
      <c r="P134" s="31"/>
      <c r="Q134" s="31"/>
      <c r="R134" s="16"/>
      <c r="S134" s="16"/>
    </row>
    <row r="135" spans="1:19" ht="81.75" customHeight="1" x14ac:dyDescent="0.2">
      <c r="A135" s="503" t="s">
        <v>129</v>
      </c>
      <c r="B135" s="446" t="s">
        <v>80</v>
      </c>
      <c r="C135" s="437" t="s">
        <v>518</v>
      </c>
      <c r="D135" s="167" t="s">
        <v>423</v>
      </c>
      <c r="E135" s="95" t="s">
        <v>86</v>
      </c>
      <c r="F135" s="4"/>
      <c r="G135" s="28" t="s">
        <v>108</v>
      </c>
      <c r="H135" s="29"/>
      <c r="I135" s="29" t="s">
        <v>109</v>
      </c>
      <c r="J135" s="29"/>
      <c r="K135" s="30"/>
      <c r="L135" s="31"/>
      <c r="M135" s="28" t="s">
        <v>106</v>
      </c>
      <c r="N135" s="29"/>
      <c r="O135" s="30" t="s">
        <v>107</v>
      </c>
      <c r="P135" s="31"/>
      <c r="Q135" s="31"/>
      <c r="R135" s="16"/>
      <c r="S135" s="16"/>
    </row>
    <row r="136" spans="1:19" ht="54" customHeight="1" x14ac:dyDescent="0.2">
      <c r="A136" s="503" t="s">
        <v>129</v>
      </c>
      <c r="B136" s="446" t="s">
        <v>177</v>
      </c>
      <c r="C136" s="437" t="s">
        <v>178</v>
      </c>
      <c r="D136" s="167" t="s">
        <v>423</v>
      </c>
      <c r="E136" s="165" t="s">
        <v>60</v>
      </c>
      <c r="F136" s="4"/>
      <c r="G136" s="28" t="s">
        <v>108</v>
      </c>
      <c r="H136" s="29"/>
      <c r="I136" s="29" t="s">
        <v>109</v>
      </c>
      <c r="J136" s="29"/>
      <c r="K136" s="30"/>
      <c r="L136" s="31"/>
      <c r="M136" s="28" t="s">
        <v>106</v>
      </c>
      <c r="N136" s="29"/>
      <c r="O136" s="30" t="s">
        <v>107</v>
      </c>
      <c r="P136" s="31"/>
      <c r="Q136" s="31"/>
      <c r="R136" s="16"/>
      <c r="S136" s="16"/>
    </row>
    <row r="137" spans="1:19" ht="73.5" customHeight="1" x14ac:dyDescent="0.2">
      <c r="A137" s="503" t="s">
        <v>129</v>
      </c>
      <c r="B137" s="446" t="s">
        <v>176</v>
      </c>
      <c r="C137" s="437" t="s">
        <v>429</v>
      </c>
      <c r="D137" s="167" t="s">
        <v>423</v>
      </c>
      <c r="E137" s="165" t="s">
        <v>60</v>
      </c>
      <c r="F137" s="4"/>
      <c r="G137" s="28" t="s">
        <v>108</v>
      </c>
      <c r="H137" s="29"/>
      <c r="I137" s="29" t="s">
        <v>109</v>
      </c>
      <c r="J137" s="29"/>
      <c r="K137" s="30"/>
      <c r="L137" s="31"/>
      <c r="M137" s="28" t="s">
        <v>106</v>
      </c>
      <c r="N137" s="29"/>
      <c r="O137" s="30" t="s">
        <v>107</v>
      </c>
      <c r="P137" s="31"/>
      <c r="Q137" s="31"/>
      <c r="R137" s="16"/>
      <c r="S137" s="16"/>
    </row>
    <row r="138" spans="1:19" ht="40.5" customHeight="1" x14ac:dyDescent="0.2">
      <c r="A138" s="503" t="s">
        <v>129</v>
      </c>
      <c r="B138" s="447" t="s">
        <v>175</v>
      </c>
      <c r="C138" s="438" t="s">
        <v>517</v>
      </c>
      <c r="D138" s="167" t="s">
        <v>423</v>
      </c>
      <c r="E138" s="97" t="s">
        <v>60</v>
      </c>
      <c r="F138" s="457"/>
      <c r="G138" s="33" t="s">
        <v>108</v>
      </c>
      <c r="H138" s="34"/>
      <c r="I138" s="34" t="s">
        <v>109</v>
      </c>
      <c r="J138" s="34"/>
      <c r="K138" s="35"/>
      <c r="L138" s="36"/>
      <c r="M138" s="33" t="s">
        <v>106</v>
      </c>
      <c r="N138" s="34"/>
      <c r="O138" s="35" t="s">
        <v>107</v>
      </c>
      <c r="P138" s="36"/>
      <c r="Q138" s="36"/>
      <c r="R138" s="16"/>
      <c r="S138" s="16"/>
    </row>
    <row r="139" spans="1:19" ht="15" x14ac:dyDescent="0.25">
      <c r="A139" s="569" t="s">
        <v>171</v>
      </c>
      <c r="B139" s="570"/>
      <c r="C139" s="570"/>
      <c r="D139" s="570"/>
      <c r="E139" s="570"/>
      <c r="F139" s="570"/>
      <c r="G139" s="570"/>
      <c r="H139" s="570"/>
      <c r="I139" s="570"/>
      <c r="J139" s="570"/>
      <c r="K139" s="570"/>
      <c r="L139" s="570"/>
      <c r="M139" s="570"/>
      <c r="N139" s="570"/>
      <c r="O139" s="570"/>
      <c r="P139" s="570"/>
      <c r="Q139" s="571"/>
      <c r="R139" s="16"/>
      <c r="S139" s="16"/>
    </row>
    <row r="140" spans="1:19" ht="48" customHeight="1" x14ac:dyDescent="0.2">
      <c r="A140" s="503" t="s">
        <v>129</v>
      </c>
      <c r="B140" s="445" t="s">
        <v>168</v>
      </c>
      <c r="C140" s="436" t="s">
        <v>438</v>
      </c>
      <c r="D140" s="167" t="s">
        <v>424</v>
      </c>
      <c r="E140" s="93" t="s">
        <v>60</v>
      </c>
      <c r="F140" s="456"/>
      <c r="G140" s="25" t="s">
        <v>108</v>
      </c>
      <c r="H140" s="22"/>
      <c r="I140" s="22" t="s">
        <v>109</v>
      </c>
      <c r="J140" s="22"/>
      <c r="K140" s="26"/>
      <c r="L140" s="24"/>
      <c r="M140" s="25" t="s">
        <v>106</v>
      </c>
      <c r="N140" s="22"/>
      <c r="O140" s="26" t="s">
        <v>107</v>
      </c>
      <c r="P140" s="24"/>
      <c r="Q140" s="24"/>
      <c r="R140" s="16"/>
      <c r="S140" s="16"/>
    </row>
    <row r="141" spans="1:19" ht="111" customHeight="1" x14ac:dyDescent="0.2">
      <c r="A141" s="503" t="s">
        <v>129</v>
      </c>
      <c r="B141" s="447" t="s">
        <v>514</v>
      </c>
      <c r="C141" s="440" t="s">
        <v>515</v>
      </c>
      <c r="D141" s="444" t="s">
        <v>516</v>
      </c>
      <c r="E141" s="97" t="s">
        <v>60</v>
      </c>
      <c r="F141" s="458"/>
      <c r="G141" s="33" t="s">
        <v>108</v>
      </c>
      <c r="H141" s="34"/>
      <c r="I141" s="34" t="s">
        <v>109</v>
      </c>
      <c r="J141" s="34"/>
      <c r="K141" s="35"/>
      <c r="L141" s="36"/>
      <c r="M141" s="33" t="s">
        <v>106</v>
      </c>
      <c r="N141" s="34"/>
      <c r="O141" s="35" t="s">
        <v>107</v>
      </c>
      <c r="P141" s="36"/>
      <c r="Q141" s="36"/>
      <c r="R141" s="16"/>
      <c r="S141" s="16"/>
    </row>
    <row r="142" spans="1:19" ht="15" x14ac:dyDescent="0.25">
      <c r="A142" s="569" t="s">
        <v>170</v>
      </c>
      <c r="B142" s="570"/>
      <c r="C142" s="570"/>
      <c r="D142" s="570"/>
      <c r="E142" s="570"/>
      <c r="F142" s="570"/>
      <c r="G142" s="570"/>
      <c r="H142" s="570"/>
      <c r="I142" s="570"/>
      <c r="J142" s="570"/>
      <c r="K142" s="570"/>
      <c r="L142" s="570"/>
      <c r="M142" s="570"/>
      <c r="N142" s="570"/>
      <c r="O142" s="570"/>
      <c r="P142" s="570"/>
      <c r="Q142" s="571"/>
      <c r="R142" s="16"/>
      <c r="S142" s="16"/>
    </row>
    <row r="143" spans="1:19" ht="39.75" customHeight="1" x14ac:dyDescent="0.2">
      <c r="A143" s="506" t="s">
        <v>129</v>
      </c>
      <c r="B143" s="445" t="s">
        <v>6</v>
      </c>
      <c r="C143" s="436" t="s">
        <v>560</v>
      </c>
      <c r="D143" s="167" t="s">
        <v>561</v>
      </c>
      <c r="E143" s="411" t="s">
        <v>559</v>
      </c>
      <c r="F143" s="456"/>
      <c r="G143" s="25" t="s">
        <v>108</v>
      </c>
      <c r="H143" s="22"/>
      <c r="I143" s="22" t="s">
        <v>109</v>
      </c>
      <c r="J143" s="22"/>
      <c r="K143" s="26"/>
      <c r="L143" s="24"/>
      <c r="M143" s="25" t="s">
        <v>106</v>
      </c>
      <c r="N143" s="22"/>
      <c r="O143" s="26" t="s">
        <v>107</v>
      </c>
      <c r="P143" s="24"/>
      <c r="Q143" s="24"/>
      <c r="R143" s="16"/>
      <c r="S143" s="16"/>
    </row>
    <row r="144" spans="1:19" ht="66" customHeight="1" x14ac:dyDescent="0.2">
      <c r="A144" s="503" t="s">
        <v>129</v>
      </c>
      <c r="B144" s="446" t="s">
        <v>7</v>
      </c>
      <c r="C144" s="437" t="s">
        <v>167</v>
      </c>
      <c r="D144" s="168" t="s">
        <v>425</v>
      </c>
      <c r="E144" s="165" t="s">
        <v>60</v>
      </c>
      <c r="F144" s="4"/>
      <c r="G144" s="28" t="s">
        <v>108</v>
      </c>
      <c r="H144" s="29"/>
      <c r="I144" s="29" t="s">
        <v>109</v>
      </c>
      <c r="J144" s="29"/>
      <c r="K144" s="30"/>
      <c r="L144" s="31"/>
      <c r="M144" s="28" t="s">
        <v>106</v>
      </c>
      <c r="N144" s="29"/>
      <c r="O144" s="30" t="s">
        <v>107</v>
      </c>
      <c r="P144" s="31"/>
      <c r="Q144" s="31"/>
      <c r="R144" s="16"/>
      <c r="S144" s="16"/>
    </row>
    <row r="145" spans="1:19" ht="107.25" customHeight="1" x14ac:dyDescent="0.2">
      <c r="A145" s="503" t="s">
        <v>129</v>
      </c>
      <c r="B145" s="446" t="s">
        <v>8</v>
      </c>
      <c r="C145" s="437" t="s">
        <v>449</v>
      </c>
      <c r="D145" s="168" t="s">
        <v>610</v>
      </c>
      <c r="E145" s="95" t="s">
        <v>165</v>
      </c>
      <c r="F145" s="4"/>
      <c r="G145" s="28" t="s">
        <v>108</v>
      </c>
      <c r="H145" s="29"/>
      <c r="I145" s="29" t="s">
        <v>109</v>
      </c>
      <c r="J145" s="29"/>
      <c r="K145" s="30"/>
      <c r="L145" s="31"/>
      <c r="M145" s="28" t="s">
        <v>106</v>
      </c>
      <c r="N145" s="29"/>
      <c r="O145" s="30" t="s">
        <v>107</v>
      </c>
      <c r="P145" s="31"/>
      <c r="Q145" s="31"/>
      <c r="R145" s="16"/>
      <c r="S145" s="16"/>
    </row>
    <row r="146" spans="1:19" ht="33.75" x14ac:dyDescent="0.2">
      <c r="A146" s="503" t="s">
        <v>129</v>
      </c>
      <c r="B146" s="446" t="s">
        <v>254</v>
      </c>
      <c r="C146" s="437" t="s">
        <v>489</v>
      </c>
      <c r="D146" s="168" t="s">
        <v>490</v>
      </c>
      <c r="E146" s="97" t="s">
        <v>60</v>
      </c>
      <c r="F146" s="3"/>
      <c r="G146" s="28" t="s">
        <v>108</v>
      </c>
      <c r="H146" s="29"/>
      <c r="I146" s="29" t="s">
        <v>109</v>
      </c>
      <c r="J146" s="29"/>
      <c r="K146" s="30"/>
      <c r="L146" s="31"/>
      <c r="M146" s="28" t="s">
        <v>106</v>
      </c>
      <c r="N146" s="29" t="s">
        <v>107</v>
      </c>
      <c r="O146" s="30" t="s">
        <v>107</v>
      </c>
      <c r="P146" s="31"/>
      <c r="Q146" s="31"/>
      <c r="R146" s="16"/>
      <c r="S146" s="16"/>
    </row>
    <row r="147" spans="1:19" ht="15" x14ac:dyDescent="0.25">
      <c r="A147" s="569" t="s">
        <v>93</v>
      </c>
      <c r="B147" s="570"/>
      <c r="C147" s="570"/>
      <c r="D147" s="570"/>
      <c r="E147" s="570"/>
      <c r="F147" s="570"/>
      <c r="G147" s="570"/>
      <c r="H147" s="570"/>
      <c r="I147" s="570"/>
      <c r="J147" s="570"/>
      <c r="K147" s="570"/>
      <c r="L147" s="570"/>
      <c r="M147" s="570"/>
      <c r="N147" s="570"/>
      <c r="O147" s="570"/>
      <c r="P147" s="570"/>
      <c r="Q147" s="571"/>
      <c r="R147" s="16"/>
      <c r="S147" s="16"/>
    </row>
    <row r="148" spans="1:19" ht="33.75" x14ac:dyDescent="0.2">
      <c r="A148" s="503" t="s">
        <v>129</v>
      </c>
      <c r="B148" s="445" t="s">
        <v>180</v>
      </c>
      <c r="C148" s="436" t="s">
        <v>491</v>
      </c>
      <c r="D148" s="167" t="s">
        <v>420</v>
      </c>
      <c r="E148" s="164">
        <v>2.1</v>
      </c>
      <c r="F148" s="456"/>
      <c r="G148" s="33" t="s">
        <v>106</v>
      </c>
      <c r="H148" s="34"/>
      <c r="I148" s="34"/>
      <c r="J148" s="34"/>
      <c r="K148" s="35"/>
      <c r="L148" s="36"/>
      <c r="M148" s="33" t="s">
        <v>108</v>
      </c>
      <c r="N148" s="34"/>
      <c r="O148" s="35"/>
      <c r="P148" s="36"/>
      <c r="Q148" s="36"/>
      <c r="R148" s="16"/>
      <c r="S148" s="16"/>
    </row>
    <row r="149" spans="1:19" ht="22.5" x14ac:dyDescent="0.2">
      <c r="A149" s="503" t="s">
        <v>129</v>
      </c>
      <c r="B149" s="437" t="s">
        <v>417</v>
      </c>
      <c r="C149" s="437" t="s">
        <v>419</v>
      </c>
      <c r="D149" s="168" t="s">
        <v>418</v>
      </c>
      <c r="E149" s="165" t="s">
        <v>60</v>
      </c>
      <c r="F149" s="4"/>
      <c r="G149" s="33" t="s">
        <v>106</v>
      </c>
      <c r="H149" s="34"/>
      <c r="I149" s="34"/>
      <c r="J149" s="34"/>
      <c r="K149" s="35"/>
      <c r="L149" s="36"/>
      <c r="M149" s="33" t="s">
        <v>108</v>
      </c>
      <c r="N149" s="34"/>
      <c r="O149" s="35"/>
      <c r="P149" s="36"/>
      <c r="Q149" s="36"/>
      <c r="R149" s="16"/>
      <c r="S149" s="16"/>
    </row>
    <row r="150" spans="1:19" ht="45.75" thickBot="1" x14ac:dyDescent="0.25">
      <c r="A150" s="503" t="s">
        <v>129</v>
      </c>
      <c r="B150" s="437" t="s">
        <v>395</v>
      </c>
      <c r="C150" s="437" t="s">
        <v>527</v>
      </c>
      <c r="D150" s="168" t="s">
        <v>528</v>
      </c>
      <c r="E150" s="165" t="s">
        <v>60</v>
      </c>
      <c r="F150" s="4"/>
      <c r="G150" s="45" t="s">
        <v>106</v>
      </c>
      <c r="H150" s="46"/>
      <c r="I150" s="46"/>
      <c r="J150" s="46"/>
      <c r="K150" s="47"/>
      <c r="L150" s="48" t="s">
        <v>108</v>
      </c>
      <c r="M150" s="45"/>
      <c r="N150" s="46"/>
      <c r="O150" s="47"/>
      <c r="P150" s="48"/>
      <c r="Q150" s="48"/>
      <c r="R150" s="16"/>
      <c r="S150" s="16"/>
    </row>
    <row r="151" spans="1:19" ht="15.75" thickBot="1" x14ac:dyDescent="0.3">
      <c r="A151" s="588"/>
      <c r="B151" s="589"/>
      <c r="C151" s="589"/>
      <c r="D151" s="589"/>
      <c r="E151" s="589"/>
      <c r="F151" s="589"/>
      <c r="G151" s="589"/>
      <c r="H151" s="589"/>
      <c r="I151" s="589"/>
      <c r="J151" s="589"/>
      <c r="K151" s="589"/>
      <c r="L151" s="589"/>
      <c r="M151" s="589"/>
      <c r="N151" s="589"/>
      <c r="O151" s="589"/>
      <c r="P151" s="589"/>
      <c r="Q151" s="589"/>
      <c r="R151" s="16"/>
      <c r="S151" s="16"/>
    </row>
    <row r="152" spans="1:19" ht="15.75" customHeight="1" thickBot="1" x14ac:dyDescent="0.3">
      <c r="A152" s="125" t="s">
        <v>70</v>
      </c>
      <c r="B152" s="136" t="s">
        <v>370</v>
      </c>
      <c r="C152" s="540" t="s">
        <v>371</v>
      </c>
      <c r="D152" s="541"/>
      <c r="E152" s="541"/>
      <c r="F152" s="542"/>
      <c r="G152" s="492" t="s">
        <v>106</v>
      </c>
      <c r="H152" s="40" t="s">
        <v>109</v>
      </c>
      <c r="I152" s="40" t="s">
        <v>109</v>
      </c>
      <c r="J152" s="40" t="s">
        <v>109</v>
      </c>
      <c r="K152" s="41" t="s">
        <v>109</v>
      </c>
      <c r="L152" s="42" t="s">
        <v>109</v>
      </c>
      <c r="M152" s="39" t="s">
        <v>109</v>
      </c>
      <c r="N152" s="40" t="s">
        <v>109</v>
      </c>
      <c r="O152" s="41" t="s">
        <v>109</v>
      </c>
      <c r="P152" s="42" t="s">
        <v>109</v>
      </c>
      <c r="Q152" s="42" t="s">
        <v>109</v>
      </c>
      <c r="R152" s="16"/>
      <c r="S152" s="16"/>
    </row>
    <row r="153" spans="1:19" ht="15" thickBot="1" x14ac:dyDescent="0.25">
      <c r="A153" s="84"/>
      <c r="B153" s="85"/>
      <c r="C153" s="493"/>
      <c r="D153" s="132"/>
      <c r="E153" s="130"/>
      <c r="F153" s="494"/>
      <c r="G153" s="129"/>
      <c r="H153" s="129"/>
      <c r="I153" s="130"/>
      <c r="J153" s="129"/>
      <c r="K153" s="129"/>
      <c r="L153" s="129"/>
      <c r="M153" s="129"/>
      <c r="N153" s="129"/>
      <c r="O153" s="129"/>
      <c r="P153" s="129"/>
      <c r="Q153" s="131"/>
      <c r="R153" s="16"/>
      <c r="S153" s="16"/>
    </row>
    <row r="154" spans="1:19" x14ac:dyDescent="0.2">
      <c r="A154" s="286"/>
      <c r="B154" s="287"/>
      <c r="C154" s="292"/>
      <c r="D154" s="292"/>
      <c r="E154" s="70"/>
      <c r="F154" s="70"/>
      <c r="G154" s="20"/>
      <c r="H154" s="20"/>
      <c r="I154" s="70"/>
      <c r="J154" s="20"/>
      <c r="K154" s="20"/>
      <c r="L154" s="20"/>
      <c r="M154" s="20"/>
      <c r="N154" s="20"/>
      <c r="O154" s="20"/>
      <c r="P154" s="20"/>
      <c r="Q154" s="20"/>
      <c r="R154" s="16"/>
      <c r="S154" s="16"/>
    </row>
    <row r="155" spans="1:19" ht="15" thickBot="1" x14ac:dyDescent="0.25">
      <c r="A155" s="76"/>
      <c r="B155" s="77"/>
      <c r="C155" s="78"/>
      <c r="D155" s="77"/>
      <c r="E155" s="76"/>
      <c r="F155" s="77"/>
      <c r="G155" s="20"/>
      <c r="H155" s="20"/>
      <c r="I155" s="16"/>
      <c r="J155" s="20"/>
      <c r="K155" s="20"/>
      <c r="L155" s="20"/>
      <c r="M155" s="20"/>
      <c r="N155" s="20"/>
      <c r="O155" s="20"/>
      <c r="P155" s="20"/>
      <c r="Q155" s="20"/>
      <c r="R155" s="16"/>
      <c r="S155" s="16"/>
    </row>
    <row r="156" spans="1:19" ht="73.5" thickBot="1" x14ac:dyDescent="0.25">
      <c r="A156" s="555" t="s">
        <v>149</v>
      </c>
      <c r="B156" s="572"/>
      <c r="C156" s="572"/>
      <c r="D156" s="572"/>
      <c r="E156" s="572"/>
      <c r="F156" s="573"/>
      <c r="G156" s="175" t="s">
        <v>155</v>
      </c>
      <c r="H156" s="180" t="s">
        <v>156</v>
      </c>
      <c r="I156" s="176" t="s">
        <v>157</v>
      </c>
      <c r="J156" s="176" t="s">
        <v>158</v>
      </c>
      <c r="K156" s="177" t="s">
        <v>159</v>
      </c>
      <c r="L156" s="194" t="s">
        <v>536</v>
      </c>
      <c r="M156" s="179" t="s">
        <v>155</v>
      </c>
      <c r="N156" s="180" t="s">
        <v>99</v>
      </c>
      <c r="O156" s="181" t="s">
        <v>100</v>
      </c>
      <c r="P156" s="178" t="s">
        <v>160</v>
      </c>
      <c r="Q156" s="182" t="s">
        <v>102</v>
      </c>
      <c r="R156" s="16"/>
      <c r="S156" s="16"/>
    </row>
    <row r="157" spans="1:19" ht="15" x14ac:dyDescent="0.25">
      <c r="A157" s="112" t="s">
        <v>126</v>
      </c>
      <c r="B157" s="113" t="s">
        <v>118</v>
      </c>
      <c r="C157" s="114" t="s">
        <v>10</v>
      </c>
      <c r="D157" s="113" t="s">
        <v>115</v>
      </c>
      <c r="E157" s="113" t="s">
        <v>136</v>
      </c>
      <c r="F157" s="115" t="s">
        <v>125</v>
      </c>
      <c r="G157" s="116"/>
      <c r="H157" s="183"/>
      <c r="I157" s="183" t="s">
        <v>23</v>
      </c>
      <c r="J157" s="183"/>
      <c r="K157" s="184"/>
      <c r="L157" s="185" t="s">
        <v>23</v>
      </c>
      <c r="M157" s="186"/>
      <c r="N157" s="183" t="s">
        <v>120</v>
      </c>
      <c r="O157" s="184"/>
      <c r="P157" s="185" t="s">
        <v>43</v>
      </c>
      <c r="Q157" s="185" t="s">
        <v>121</v>
      </c>
      <c r="R157" s="16"/>
      <c r="S157" s="16"/>
    </row>
    <row r="158" spans="1:19" ht="15.75" thickBot="1" x14ac:dyDescent="0.3">
      <c r="A158" s="117"/>
      <c r="B158" s="118"/>
      <c r="C158" s="119"/>
      <c r="D158" s="118"/>
      <c r="E158" s="118"/>
      <c r="F158" s="120"/>
      <c r="G158" s="121"/>
      <c r="H158" s="239"/>
      <c r="I158" s="239"/>
      <c r="J158" s="239"/>
      <c r="K158" s="240"/>
      <c r="L158" s="241" t="s">
        <v>119</v>
      </c>
      <c r="M158" s="242"/>
      <c r="N158" s="239" t="s">
        <v>101</v>
      </c>
      <c r="O158" s="240"/>
      <c r="P158" s="241"/>
      <c r="Q158" s="241"/>
      <c r="R158" s="16"/>
      <c r="S158" s="16"/>
    </row>
    <row r="159" spans="1:19" ht="15" x14ac:dyDescent="0.25">
      <c r="A159" s="567" t="s">
        <v>698</v>
      </c>
      <c r="B159" s="568"/>
      <c r="C159" s="568"/>
      <c r="D159" s="568"/>
      <c r="E159" s="568"/>
      <c r="F159" s="568"/>
      <c r="G159" s="122"/>
      <c r="H159" s="122"/>
      <c r="I159" s="122"/>
      <c r="J159" s="122"/>
      <c r="K159" s="122"/>
      <c r="L159" s="123"/>
      <c r="M159" s="122"/>
      <c r="N159" s="123"/>
      <c r="O159" s="122"/>
      <c r="P159" s="122"/>
      <c r="Q159" s="124"/>
      <c r="R159" s="16"/>
      <c r="S159" s="16"/>
    </row>
    <row r="160" spans="1:19" ht="63" customHeight="1" x14ac:dyDescent="0.2">
      <c r="A160" s="503" t="s">
        <v>129</v>
      </c>
      <c r="B160" s="446" t="s">
        <v>82</v>
      </c>
      <c r="C160" s="437" t="s">
        <v>708</v>
      </c>
      <c r="D160" s="168" t="s">
        <v>709</v>
      </c>
      <c r="E160" s="95">
        <v>3.6</v>
      </c>
      <c r="F160" s="4"/>
      <c r="G160" s="28" t="s">
        <v>106</v>
      </c>
      <c r="H160" s="29"/>
      <c r="I160" s="29" t="s">
        <v>107</v>
      </c>
      <c r="J160" s="29"/>
      <c r="K160" s="30"/>
      <c r="L160" s="31" t="s">
        <v>107</v>
      </c>
      <c r="M160" s="28" t="s">
        <v>108</v>
      </c>
      <c r="N160" s="29"/>
      <c r="O160" s="30"/>
      <c r="P160" s="31"/>
      <c r="Q160" s="31"/>
      <c r="R160" s="16"/>
      <c r="S160" s="16"/>
    </row>
    <row r="161" spans="1:19" ht="22.5" x14ac:dyDescent="0.2">
      <c r="A161" s="503" t="s">
        <v>129</v>
      </c>
      <c r="B161" s="446" t="s">
        <v>89</v>
      </c>
      <c r="C161" s="437" t="s">
        <v>90</v>
      </c>
      <c r="D161" s="168" t="s">
        <v>430</v>
      </c>
      <c r="E161" s="165" t="s">
        <v>60</v>
      </c>
      <c r="F161" s="4"/>
      <c r="G161" s="28" t="s">
        <v>106</v>
      </c>
      <c r="H161" s="29" t="s">
        <v>107</v>
      </c>
      <c r="I161" s="29" t="s">
        <v>107</v>
      </c>
      <c r="J161" s="29"/>
      <c r="K161" s="30"/>
      <c r="L161" s="31" t="s">
        <v>107</v>
      </c>
      <c r="M161" s="28" t="s">
        <v>108</v>
      </c>
      <c r="N161" s="29"/>
      <c r="O161" s="30"/>
      <c r="P161" s="31"/>
      <c r="Q161" s="31"/>
      <c r="R161" s="16"/>
      <c r="S161" s="16"/>
    </row>
    <row r="162" spans="1:19" ht="33.75" x14ac:dyDescent="0.2">
      <c r="A162" s="503" t="s">
        <v>129</v>
      </c>
      <c r="B162" s="446" t="s">
        <v>396</v>
      </c>
      <c r="C162" s="437" t="s">
        <v>397</v>
      </c>
      <c r="D162" s="168" t="s">
        <v>430</v>
      </c>
      <c r="E162" s="165" t="s">
        <v>60</v>
      </c>
      <c r="F162" s="4"/>
      <c r="G162" s="28" t="s">
        <v>106</v>
      </c>
      <c r="H162" s="29" t="s">
        <v>107</v>
      </c>
      <c r="I162" s="29"/>
      <c r="J162" s="29"/>
      <c r="K162" s="30"/>
      <c r="L162" s="31" t="s">
        <v>107</v>
      </c>
      <c r="M162" s="28" t="s">
        <v>108</v>
      </c>
      <c r="N162" s="29"/>
      <c r="O162" s="30"/>
      <c r="P162" s="31"/>
      <c r="Q162" s="31"/>
      <c r="R162" s="16"/>
      <c r="S162" s="16"/>
    </row>
    <row r="163" spans="1:19" ht="67.5" x14ac:dyDescent="0.2">
      <c r="A163" s="503" t="s">
        <v>129</v>
      </c>
      <c r="B163" s="447" t="s">
        <v>114</v>
      </c>
      <c r="C163" s="438" t="s">
        <v>512</v>
      </c>
      <c r="D163" s="169" t="s">
        <v>431</v>
      </c>
      <c r="E163" s="97" t="s">
        <v>60</v>
      </c>
      <c r="F163" s="457"/>
      <c r="G163" s="33" t="s">
        <v>106</v>
      </c>
      <c r="H163" s="34" t="s">
        <v>107</v>
      </c>
      <c r="I163" s="34"/>
      <c r="J163" s="34"/>
      <c r="K163" s="35"/>
      <c r="L163" s="36" t="s">
        <v>107</v>
      </c>
      <c r="M163" s="33" t="s">
        <v>108</v>
      </c>
      <c r="N163" s="34"/>
      <c r="O163" s="35"/>
      <c r="P163" s="36"/>
      <c r="Q163" s="36"/>
      <c r="R163" s="16"/>
      <c r="S163" s="16"/>
    </row>
    <row r="164" spans="1:19" ht="15" x14ac:dyDescent="0.25">
      <c r="A164" s="569" t="s">
        <v>697</v>
      </c>
      <c r="B164" s="570"/>
      <c r="C164" s="570"/>
      <c r="D164" s="570"/>
      <c r="E164" s="570"/>
      <c r="F164" s="570"/>
      <c r="G164" s="570"/>
      <c r="H164" s="570"/>
      <c r="I164" s="570"/>
      <c r="J164" s="570"/>
      <c r="K164" s="570"/>
      <c r="L164" s="570"/>
      <c r="M164" s="570"/>
      <c r="N164" s="570"/>
      <c r="O164" s="570"/>
      <c r="P164" s="570"/>
      <c r="Q164" s="571"/>
      <c r="R164" s="16"/>
      <c r="S164" s="16"/>
    </row>
    <row r="165" spans="1:19" ht="49.5" customHeight="1" x14ac:dyDescent="0.2">
      <c r="A165" s="503" t="s">
        <v>129</v>
      </c>
      <c r="B165" s="446" t="s">
        <v>703</v>
      </c>
      <c r="C165" s="168" t="s">
        <v>704</v>
      </c>
      <c r="D165" s="168" t="s">
        <v>778</v>
      </c>
      <c r="E165" s="165" t="s">
        <v>60</v>
      </c>
      <c r="F165" s="500"/>
      <c r="G165" s="463" t="s">
        <v>106</v>
      </c>
      <c r="H165" s="34" t="s">
        <v>107</v>
      </c>
      <c r="I165" s="34" t="s">
        <v>107</v>
      </c>
      <c r="J165" s="34" t="s">
        <v>107</v>
      </c>
      <c r="K165" s="35" t="s">
        <v>107</v>
      </c>
      <c r="L165" s="36" t="s">
        <v>109</v>
      </c>
      <c r="M165" s="33"/>
      <c r="N165" s="34"/>
      <c r="O165" s="35"/>
      <c r="P165" s="36"/>
      <c r="Q165" s="36"/>
      <c r="R165" s="16"/>
      <c r="S165" s="16"/>
    </row>
    <row r="166" spans="1:19" ht="49.5" customHeight="1" x14ac:dyDescent="0.2">
      <c r="A166" s="503" t="s">
        <v>129</v>
      </c>
      <c r="B166" s="446" t="s">
        <v>699</v>
      </c>
      <c r="C166" s="168" t="s">
        <v>700</v>
      </c>
      <c r="D166" s="168" t="s">
        <v>701</v>
      </c>
      <c r="E166" s="165" t="s">
        <v>60</v>
      </c>
      <c r="F166" s="500"/>
      <c r="G166" s="463" t="s">
        <v>106</v>
      </c>
      <c r="H166" s="34"/>
      <c r="I166" s="34"/>
      <c r="J166" s="34"/>
      <c r="K166" s="35"/>
      <c r="L166" s="36" t="s">
        <v>109</v>
      </c>
      <c r="M166" s="33" t="s">
        <v>107</v>
      </c>
      <c r="N166" s="34" t="s">
        <v>107</v>
      </c>
      <c r="O166" s="35" t="s">
        <v>107</v>
      </c>
      <c r="P166" s="36"/>
      <c r="Q166" s="36"/>
      <c r="R166" s="16"/>
      <c r="S166" s="16"/>
    </row>
    <row r="167" spans="1:19" ht="56.25" x14ac:dyDescent="0.2">
      <c r="A167" s="503" t="s">
        <v>129</v>
      </c>
      <c r="B167" s="446" t="s">
        <v>97</v>
      </c>
      <c r="C167" s="437" t="s">
        <v>749</v>
      </c>
      <c r="D167" s="168" t="s">
        <v>702</v>
      </c>
      <c r="E167" s="165" t="s">
        <v>60</v>
      </c>
      <c r="F167" s="500"/>
      <c r="G167" s="463" t="s">
        <v>107</v>
      </c>
      <c r="H167" s="34" t="s">
        <v>106</v>
      </c>
      <c r="I167" s="34"/>
      <c r="J167" s="34"/>
      <c r="K167" s="35"/>
      <c r="L167" s="36" t="s">
        <v>109</v>
      </c>
      <c r="M167" s="33"/>
      <c r="N167" s="34"/>
      <c r="O167" s="35"/>
      <c r="P167" s="36"/>
      <c r="Q167" s="36" t="s">
        <v>108</v>
      </c>
      <c r="R167" s="16"/>
      <c r="S167" s="16"/>
    </row>
    <row r="168" spans="1:19" ht="15" x14ac:dyDescent="0.25">
      <c r="A168" s="569" t="s">
        <v>98</v>
      </c>
      <c r="B168" s="570"/>
      <c r="C168" s="570"/>
      <c r="D168" s="570"/>
      <c r="E168" s="570"/>
      <c r="F168" s="570"/>
      <c r="G168" s="570"/>
      <c r="H168" s="570"/>
      <c r="I168" s="570"/>
      <c r="J168" s="570"/>
      <c r="K168" s="570"/>
      <c r="L168" s="570"/>
      <c r="M168" s="570"/>
      <c r="N168" s="570"/>
      <c r="O168" s="570"/>
      <c r="P168" s="570"/>
      <c r="Q168" s="571"/>
      <c r="R168" s="16"/>
      <c r="S168" s="16"/>
    </row>
    <row r="169" spans="1:19" ht="33.75" x14ac:dyDescent="0.2">
      <c r="A169" s="503" t="s">
        <v>129</v>
      </c>
      <c r="B169" s="446" t="s">
        <v>875</v>
      </c>
      <c r="C169" s="437" t="s">
        <v>861</v>
      </c>
      <c r="D169" s="168" t="s">
        <v>860</v>
      </c>
      <c r="E169" s="165" t="s">
        <v>60</v>
      </c>
      <c r="F169" s="502"/>
      <c r="G169" s="463" t="s">
        <v>108</v>
      </c>
      <c r="H169" s="34" t="s">
        <v>106</v>
      </c>
      <c r="I169" s="34"/>
      <c r="J169" s="34"/>
      <c r="K169" s="35" t="s">
        <v>109</v>
      </c>
      <c r="L169" s="36"/>
      <c r="M169" s="33" t="s">
        <v>108</v>
      </c>
      <c r="N169" s="34"/>
      <c r="O169" s="35"/>
      <c r="P169" s="36"/>
      <c r="Q169" s="36" t="s">
        <v>108</v>
      </c>
      <c r="R169" s="16"/>
      <c r="S169" s="16"/>
    </row>
    <row r="170" spans="1:19" ht="33.75" x14ac:dyDescent="0.2">
      <c r="A170" s="503" t="s">
        <v>129</v>
      </c>
      <c r="B170" s="448" t="s">
        <v>876</v>
      </c>
      <c r="C170" s="440" t="s">
        <v>696</v>
      </c>
      <c r="D170" s="441" t="s">
        <v>432</v>
      </c>
      <c r="E170" s="170" t="s">
        <v>60</v>
      </c>
      <c r="F170" s="458"/>
      <c r="G170" s="33" t="s">
        <v>108</v>
      </c>
      <c r="H170" s="34" t="s">
        <v>106</v>
      </c>
      <c r="I170" s="34"/>
      <c r="J170" s="34"/>
      <c r="K170" s="35" t="s">
        <v>109</v>
      </c>
      <c r="L170" s="36"/>
      <c r="M170" s="33" t="s">
        <v>108</v>
      </c>
      <c r="N170" s="34"/>
      <c r="O170" s="35"/>
      <c r="P170" s="36"/>
      <c r="Q170" s="36" t="s">
        <v>108</v>
      </c>
      <c r="R170" s="16"/>
      <c r="S170" s="16"/>
    </row>
    <row r="171" spans="1:19" ht="15" x14ac:dyDescent="0.25">
      <c r="A171" s="569" t="s">
        <v>93</v>
      </c>
      <c r="B171" s="570"/>
      <c r="C171" s="570"/>
      <c r="D171" s="570"/>
      <c r="E171" s="570"/>
      <c r="F171" s="570"/>
      <c r="G171" s="570"/>
      <c r="H171" s="570"/>
      <c r="I171" s="570"/>
      <c r="J171" s="570"/>
      <c r="K171" s="570"/>
      <c r="L171" s="570"/>
      <c r="M171" s="570"/>
      <c r="N171" s="570"/>
      <c r="O171" s="570"/>
      <c r="P171" s="570"/>
      <c r="Q171" s="571"/>
      <c r="R171" s="16"/>
      <c r="S171" s="16"/>
    </row>
    <row r="172" spans="1:19" ht="33.75" x14ac:dyDescent="0.2">
      <c r="A172" s="503" t="s">
        <v>129</v>
      </c>
      <c r="B172" s="437" t="s">
        <v>417</v>
      </c>
      <c r="C172" s="437" t="s">
        <v>419</v>
      </c>
      <c r="D172" s="168" t="s">
        <v>695</v>
      </c>
      <c r="E172" s="93" t="s">
        <v>60</v>
      </c>
      <c r="F172" s="456"/>
      <c r="G172" s="33" t="s">
        <v>106</v>
      </c>
      <c r="H172" s="34"/>
      <c r="I172" s="34"/>
      <c r="J172" s="34"/>
      <c r="K172" s="35"/>
      <c r="L172" s="36"/>
      <c r="M172" s="33" t="s">
        <v>108</v>
      </c>
      <c r="N172" s="34"/>
      <c r="O172" s="35"/>
      <c r="P172" s="36"/>
      <c r="Q172" s="36"/>
      <c r="R172" s="16"/>
      <c r="S172" s="16"/>
    </row>
    <row r="173" spans="1:19" ht="56.25" x14ac:dyDescent="0.2">
      <c r="A173" s="503" t="s">
        <v>129</v>
      </c>
      <c r="B173" s="437" t="s">
        <v>461</v>
      </c>
      <c r="C173" s="437" t="s">
        <v>535</v>
      </c>
      <c r="D173" s="168" t="s">
        <v>498</v>
      </c>
      <c r="E173" s="165" t="s">
        <v>60</v>
      </c>
      <c r="F173" s="462"/>
      <c r="G173" s="498" t="s">
        <v>106</v>
      </c>
      <c r="H173" s="29"/>
      <c r="I173" s="29"/>
      <c r="J173" s="29"/>
      <c r="K173" s="30"/>
      <c r="L173" s="31"/>
      <c r="M173" s="28"/>
      <c r="N173" s="29"/>
      <c r="O173" s="30"/>
      <c r="P173" s="31"/>
      <c r="Q173" s="31"/>
      <c r="R173" s="16"/>
      <c r="S173" s="16"/>
    </row>
    <row r="174" spans="1:19" ht="110.25" customHeight="1" thickBot="1" x14ac:dyDescent="0.25">
      <c r="A174" s="503" t="s">
        <v>129</v>
      </c>
      <c r="B174" s="437" t="s">
        <v>581</v>
      </c>
      <c r="C174" s="437" t="s">
        <v>693</v>
      </c>
      <c r="D174" s="168" t="s">
        <v>694</v>
      </c>
      <c r="E174" s="165" t="s">
        <v>60</v>
      </c>
      <c r="F174" s="462"/>
      <c r="G174" s="499" t="s">
        <v>106</v>
      </c>
      <c r="H174" s="450"/>
      <c r="I174" s="450"/>
      <c r="J174" s="450"/>
      <c r="K174" s="451" t="s">
        <v>108</v>
      </c>
      <c r="L174" s="452"/>
      <c r="M174" s="449"/>
      <c r="N174" s="450"/>
      <c r="O174" s="451"/>
      <c r="P174" s="452"/>
      <c r="Q174" s="452"/>
      <c r="R174" s="16"/>
      <c r="S174" s="16"/>
    </row>
    <row r="175" spans="1:19" ht="15.75" thickBot="1" x14ac:dyDescent="0.3">
      <c r="A175" s="507"/>
      <c r="B175" s="587"/>
      <c r="C175" s="575"/>
      <c r="D175" s="575"/>
      <c r="E175" s="575"/>
      <c r="F175" s="575"/>
      <c r="G175" s="575"/>
      <c r="H175" s="575"/>
      <c r="I175" s="575"/>
      <c r="J175" s="575"/>
      <c r="K175" s="575"/>
      <c r="L175" s="575"/>
      <c r="M175" s="575"/>
      <c r="N175" s="575"/>
      <c r="O175" s="575"/>
      <c r="P175" s="575"/>
      <c r="Q175" s="576"/>
      <c r="R175" s="16"/>
      <c r="S175" s="16"/>
    </row>
    <row r="176" spans="1:19" ht="15.75" thickBot="1" x14ac:dyDescent="0.3">
      <c r="A176" s="125" t="s">
        <v>70</v>
      </c>
      <c r="B176" s="126" t="s">
        <v>370</v>
      </c>
      <c r="C176" s="584" t="s">
        <v>433</v>
      </c>
      <c r="D176" s="585"/>
      <c r="E176" s="585"/>
      <c r="F176" s="586"/>
      <c r="G176" s="492" t="s">
        <v>106</v>
      </c>
      <c r="H176" s="40" t="s">
        <v>109</v>
      </c>
      <c r="I176" s="40" t="s">
        <v>109</v>
      </c>
      <c r="J176" s="40" t="s">
        <v>109</v>
      </c>
      <c r="K176" s="41" t="s">
        <v>109</v>
      </c>
      <c r="L176" s="42" t="s">
        <v>108</v>
      </c>
      <c r="M176" s="39" t="s">
        <v>109</v>
      </c>
      <c r="N176" s="40" t="s">
        <v>109</v>
      </c>
      <c r="O176" s="41" t="s">
        <v>109</v>
      </c>
      <c r="P176" s="42" t="s">
        <v>109</v>
      </c>
      <c r="Q176" s="42" t="s">
        <v>109</v>
      </c>
      <c r="R176" s="16"/>
      <c r="S176" s="16"/>
    </row>
    <row r="177" spans="1:19" ht="16.5" customHeight="1" thickBot="1" x14ac:dyDescent="0.3">
      <c r="A177" s="88"/>
      <c r="B177" s="89"/>
      <c r="C177" s="497" t="s">
        <v>373</v>
      </c>
      <c r="D177" s="137"/>
      <c r="E177" s="133"/>
      <c r="F177" s="135"/>
      <c r="G177" s="129"/>
      <c r="H177" s="129"/>
      <c r="I177" s="130"/>
      <c r="J177" s="129"/>
      <c r="K177" s="129"/>
      <c r="L177" s="129"/>
      <c r="M177" s="129"/>
      <c r="N177" s="129"/>
      <c r="O177" s="129"/>
      <c r="P177" s="129"/>
      <c r="Q177" s="131"/>
      <c r="R177" s="16"/>
      <c r="S177" s="16"/>
    </row>
    <row r="178" spans="1:19" x14ac:dyDescent="0.2">
      <c r="A178" s="80"/>
      <c r="B178" s="16"/>
      <c r="C178" s="75"/>
      <c r="D178" s="16"/>
      <c r="E178" s="80"/>
      <c r="F178" s="81"/>
      <c r="G178" s="20"/>
      <c r="H178" s="20"/>
      <c r="I178" s="16"/>
      <c r="J178" s="70"/>
      <c r="K178" s="16"/>
      <c r="L178" s="70"/>
      <c r="M178" s="20"/>
      <c r="N178" s="20"/>
      <c r="O178" s="20"/>
      <c r="P178" s="70"/>
      <c r="Q178" s="20"/>
      <c r="R178" s="16"/>
      <c r="S178" s="16"/>
    </row>
    <row r="179" spans="1:19" x14ac:dyDescent="0.2">
      <c r="A179" s="80"/>
      <c r="B179" s="16"/>
      <c r="C179" s="75"/>
      <c r="D179" s="16"/>
      <c r="E179" s="80"/>
      <c r="F179" s="81"/>
      <c r="G179" s="20"/>
      <c r="H179" s="20"/>
      <c r="I179" s="16"/>
      <c r="J179" s="70"/>
      <c r="K179" s="16"/>
      <c r="L179" s="70"/>
      <c r="M179" s="20"/>
      <c r="N179" s="20"/>
      <c r="O179" s="20"/>
      <c r="P179" s="70"/>
      <c r="Q179" s="20"/>
      <c r="R179" s="16"/>
      <c r="S179" s="16"/>
    </row>
    <row r="180" spans="1:19" x14ac:dyDescent="0.2">
      <c r="A180" s="80"/>
      <c r="B180" s="16"/>
      <c r="C180" s="75"/>
      <c r="D180" s="16"/>
      <c r="E180" s="80"/>
      <c r="F180" s="81"/>
      <c r="G180" s="66"/>
      <c r="H180" s="66"/>
      <c r="I180" s="16"/>
      <c r="J180" s="16"/>
      <c r="K180" s="16"/>
      <c r="L180" s="16"/>
      <c r="M180" s="66"/>
      <c r="N180" s="66"/>
      <c r="O180" s="66"/>
      <c r="P180" s="16"/>
      <c r="Q180" s="66"/>
      <c r="R180" s="16"/>
      <c r="S180" s="16"/>
    </row>
    <row r="181" spans="1:19" x14ac:dyDescent="0.2">
      <c r="A181" s="8"/>
      <c r="E181" s="8"/>
      <c r="F181" s="1"/>
      <c r="G181" s="43"/>
      <c r="H181" s="43"/>
      <c r="J181" s="44"/>
      <c r="K181" s="57"/>
      <c r="L181" s="44"/>
      <c r="M181" s="43"/>
      <c r="N181" s="43"/>
      <c r="O181" s="43"/>
      <c r="P181" s="44"/>
      <c r="Q181" s="43"/>
    </row>
    <row r="182" spans="1:19" x14ac:dyDescent="0.2">
      <c r="A182" s="8"/>
      <c r="E182" s="8"/>
      <c r="F182" s="1"/>
      <c r="G182" s="43"/>
      <c r="H182" s="43"/>
      <c r="J182" s="44"/>
      <c r="K182" s="57"/>
      <c r="L182" s="44"/>
      <c r="M182" s="43"/>
      <c r="N182" s="43"/>
      <c r="O182" s="43"/>
      <c r="P182" s="44"/>
      <c r="Q182" s="43"/>
    </row>
    <row r="183" spans="1:19" x14ac:dyDescent="0.2">
      <c r="A183" s="8"/>
      <c r="E183" s="8"/>
      <c r="F183" s="1"/>
      <c r="G183" s="43"/>
      <c r="H183" s="43"/>
      <c r="J183" s="44"/>
      <c r="K183" s="57"/>
      <c r="L183" s="44"/>
      <c r="M183" s="43"/>
      <c r="N183" s="43"/>
      <c r="O183" s="43"/>
      <c r="P183" s="44"/>
      <c r="Q183" s="43"/>
    </row>
    <row r="184" spans="1:19" x14ac:dyDescent="0.2">
      <c r="A184" s="8"/>
      <c r="E184" s="8"/>
      <c r="F184" s="1"/>
      <c r="G184" s="43"/>
      <c r="H184" s="43"/>
      <c r="J184" s="44"/>
      <c r="K184" s="57"/>
      <c r="L184" s="44"/>
      <c r="M184" s="43"/>
      <c r="N184" s="43"/>
      <c r="O184" s="43"/>
      <c r="P184" s="44"/>
      <c r="Q184" s="43"/>
    </row>
    <row r="185" spans="1:19" s="17" customFormat="1" x14ac:dyDescent="0.2">
      <c r="A185" s="7"/>
      <c r="B185" s="3"/>
      <c r="C185" s="58"/>
      <c r="E185" s="7"/>
      <c r="F185" s="5"/>
      <c r="G185" s="43"/>
      <c r="H185" s="43"/>
      <c r="J185" s="44"/>
      <c r="K185" s="44"/>
      <c r="L185" s="44"/>
      <c r="M185" s="43"/>
      <c r="N185" s="43"/>
      <c r="O185" s="43"/>
      <c r="P185" s="44"/>
      <c r="Q185" s="43"/>
    </row>
    <row r="186" spans="1:19" s="17" customFormat="1" x14ac:dyDescent="0.2">
      <c r="A186" s="7"/>
      <c r="B186" s="3"/>
      <c r="C186" s="58"/>
      <c r="E186" s="7"/>
      <c r="F186" s="5"/>
      <c r="G186" s="18"/>
      <c r="H186" s="18"/>
      <c r="M186" s="18"/>
      <c r="N186" s="18"/>
      <c r="O186" s="18"/>
      <c r="Q186" s="18"/>
    </row>
    <row r="187" spans="1:19" s="17" customFormat="1" x14ac:dyDescent="0.2">
      <c r="A187" s="7"/>
      <c r="B187" s="3"/>
      <c r="C187" s="58"/>
      <c r="E187" s="7"/>
      <c r="F187" s="5"/>
      <c r="G187" s="18"/>
      <c r="H187" s="18"/>
      <c r="M187" s="18"/>
      <c r="N187" s="18"/>
      <c r="O187" s="18"/>
      <c r="Q187" s="18"/>
    </row>
    <row r="188" spans="1:19" s="17" customFormat="1" x14ac:dyDescent="0.2">
      <c r="A188" s="7"/>
      <c r="B188" s="3"/>
      <c r="C188" s="58"/>
      <c r="E188" s="7"/>
      <c r="F188" s="5"/>
      <c r="G188" s="18"/>
      <c r="H188" s="18"/>
      <c r="M188" s="18"/>
      <c r="N188" s="18"/>
      <c r="O188" s="18"/>
      <c r="Q188" s="18"/>
    </row>
    <row r="189" spans="1:19" x14ac:dyDescent="0.2">
      <c r="A189" s="8"/>
      <c r="E189" s="8"/>
      <c r="F189" s="1"/>
      <c r="G189" s="18"/>
      <c r="H189" s="18"/>
      <c r="J189" s="17"/>
      <c r="L189" s="17"/>
      <c r="M189" s="18"/>
      <c r="N189" s="18"/>
      <c r="O189" s="18"/>
      <c r="P189" s="17"/>
      <c r="Q189" s="18"/>
    </row>
    <row r="190" spans="1:19" x14ac:dyDescent="0.2">
      <c r="A190" s="8"/>
      <c r="E190" s="8"/>
      <c r="F190" s="1"/>
      <c r="G190" s="18"/>
      <c r="H190" s="18"/>
      <c r="J190" s="17"/>
      <c r="L190" s="17"/>
      <c r="M190" s="18"/>
      <c r="N190" s="18"/>
      <c r="O190" s="18"/>
      <c r="P190" s="17"/>
      <c r="Q190" s="18"/>
    </row>
    <row r="191" spans="1:19" x14ac:dyDescent="0.2">
      <c r="A191" s="8"/>
      <c r="E191" s="8"/>
      <c r="F191" s="1"/>
      <c r="G191" s="18"/>
      <c r="H191" s="18"/>
      <c r="J191" s="17"/>
      <c r="L191" s="17"/>
      <c r="M191" s="18"/>
      <c r="N191" s="18"/>
      <c r="O191" s="18"/>
      <c r="P191" s="17"/>
      <c r="Q191" s="18"/>
    </row>
    <row r="192" spans="1:19" x14ac:dyDescent="0.2">
      <c r="A192" s="8"/>
      <c r="E192" s="8"/>
      <c r="F192" s="1"/>
      <c r="G192" s="18"/>
      <c r="H192" s="18"/>
      <c r="J192" s="17"/>
      <c r="L192" s="17"/>
      <c r="M192" s="18"/>
      <c r="N192" s="18"/>
      <c r="O192" s="18"/>
      <c r="P192" s="17"/>
      <c r="Q192" s="18"/>
    </row>
    <row r="193" spans="1:17" x14ac:dyDescent="0.2">
      <c r="A193" s="8"/>
      <c r="E193" s="8"/>
      <c r="F193" s="1"/>
      <c r="G193" s="18"/>
      <c r="H193" s="18"/>
      <c r="J193" s="17"/>
      <c r="L193" s="17"/>
      <c r="M193" s="18"/>
      <c r="N193" s="18"/>
      <c r="O193" s="18"/>
      <c r="P193" s="17"/>
      <c r="Q193" s="18"/>
    </row>
    <row r="194" spans="1:17" x14ac:dyDescent="0.2">
      <c r="A194" s="8"/>
      <c r="E194" s="8"/>
      <c r="F194" s="1"/>
      <c r="G194" s="18"/>
      <c r="H194" s="18"/>
      <c r="J194" s="17"/>
      <c r="L194" s="17"/>
      <c r="M194" s="18"/>
      <c r="N194" s="18"/>
      <c r="O194" s="18"/>
      <c r="P194" s="17"/>
      <c r="Q194" s="18"/>
    </row>
    <row r="195" spans="1:17" x14ac:dyDescent="0.2">
      <c r="A195" s="8"/>
      <c r="E195" s="8"/>
      <c r="F195" s="1"/>
      <c r="G195" s="18"/>
      <c r="H195" s="18"/>
      <c r="J195" s="17"/>
      <c r="L195" s="17"/>
      <c r="M195" s="18"/>
      <c r="N195" s="18"/>
      <c r="O195" s="18"/>
      <c r="P195" s="17"/>
      <c r="Q195" s="18"/>
    </row>
    <row r="196" spans="1:17" x14ac:dyDescent="0.2">
      <c r="A196" s="8"/>
      <c r="E196" s="8"/>
      <c r="F196" s="1"/>
      <c r="G196" s="18"/>
      <c r="H196" s="18"/>
      <c r="J196" s="17"/>
      <c r="L196" s="17"/>
      <c r="M196" s="18"/>
      <c r="N196" s="18"/>
      <c r="O196" s="18"/>
      <c r="P196" s="17"/>
      <c r="Q196" s="18"/>
    </row>
    <row r="197" spans="1:17" x14ac:dyDescent="0.2">
      <c r="A197" s="8"/>
      <c r="E197" s="8"/>
      <c r="F197" s="1"/>
      <c r="G197" s="18"/>
      <c r="H197" s="18"/>
      <c r="J197" s="17"/>
      <c r="L197" s="17"/>
      <c r="M197" s="18"/>
      <c r="N197" s="18"/>
      <c r="O197" s="18"/>
      <c r="P197" s="17"/>
      <c r="Q197" s="18"/>
    </row>
    <row r="198" spans="1:17" x14ac:dyDescent="0.2">
      <c r="A198" s="8"/>
      <c r="E198" s="8"/>
      <c r="F198" s="1"/>
      <c r="G198" s="18"/>
      <c r="H198" s="18"/>
      <c r="J198" s="17"/>
      <c r="L198" s="17"/>
      <c r="M198" s="18"/>
      <c r="N198" s="18"/>
      <c r="O198" s="18"/>
      <c r="P198" s="17"/>
      <c r="Q198" s="18"/>
    </row>
    <row r="199" spans="1:17" x14ac:dyDescent="0.2">
      <c r="A199" s="8"/>
      <c r="E199" s="8"/>
      <c r="F199" s="1"/>
    </row>
    <row r="200" spans="1:17" x14ac:dyDescent="0.2">
      <c r="A200" s="8"/>
      <c r="E200" s="8"/>
      <c r="F200" s="1"/>
    </row>
    <row r="201" spans="1:17" x14ac:dyDescent="0.2">
      <c r="A201" s="8"/>
      <c r="E201" s="8"/>
      <c r="F201" s="1"/>
    </row>
    <row r="202" spans="1:17" x14ac:dyDescent="0.2">
      <c r="A202" s="8"/>
      <c r="E202" s="8"/>
      <c r="F202" s="1"/>
    </row>
    <row r="203" spans="1:17" x14ac:dyDescent="0.2">
      <c r="A203" s="8"/>
      <c r="E203" s="8"/>
      <c r="F203" s="1"/>
    </row>
    <row r="204" spans="1:17" x14ac:dyDescent="0.2">
      <c r="A204" s="8"/>
      <c r="E204" s="8"/>
      <c r="F204" s="1"/>
    </row>
    <row r="205" spans="1:17" x14ac:dyDescent="0.2">
      <c r="A205" s="8"/>
      <c r="E205" s="8"/>
      <c r="F205" s="1"/>
    </row>
    <row r="206" spans="1:17" x14ac:dyDescent="0.2">
      <c r="A206" s="8"/>
      <c r="E206" s="8"/>
      <c r="F206" s="1"/>
    </row>
    <row r="207" spans="1:17" x14ac:dyDescent="0.2">
      <c r="A207" s="8"/>
      <c r="E207" s="8"/>
      <c r="F207" s="1"/>
    </row>
    <row r="208" spans="1:17" x14ac:dyDescent="0.2">
      <c r="A208" s="8"/>
      <c r="E208" s="8"/>
      <c r="F208" s="1"/>
    </row>
    <row r="209" spans="1:6" x14ac:dyDescent="0.2">
      <c r="A209" s="8"/>
      <c r="E209" s="8"/>
      <c r="F209" s="1"/>
    </row>
    <row r="210" spans="1:6" x14ac:dyDescent="0.2">
      <c r="A210" s="8"/>
      <c r="E210" s="8"/>
      <c r="F210" s="1"/>
    </row>
    <row r="211" spans="1:6" x14ac:dyDescent="0.2">
      <c r="A211" s="8"/>
      <c r="E211" s="8"/>
      <c r="F211" s="1"/>
    </row>
    <row r="212" spans="1:6" x14ac:dyDescent="0.2">
      <c r="A212" s="8"/>
      <c r="E212" s="8"/>
      <c r="F212" s="1"/>
    </row>
    <row r="213" spans="1:6" x14ac:dyDescent="0.2">
      <c r="A213" s="8"/>
      <c r="E213" s="8"/>
      <c r="F213" s="1"/>
    </row>
    <row r="214" spans="1:6" x14ac:dyDescent="0.2">
      <c r="A214" s="8"/>
      <c r="E214" s="8"/>
      <c r="F214" s="1"/>
    </row>
    <row r="215" spans="1:6" x14ac:dyDescent="0.2">
      <c r="A215" s="8"/>
      <c r="E215" s="8"/>
      <c r="F215" s="1"/>
    </row>
    <row r="216" spans="1:6" x14ac:dyDescent="0.2">
      <c r="A216" s="8"/>
      <c r="E216" s="8"/>
      <c r="F216" s="1"/>
    </row>
    <row r="217" spans="1:6" x14ac:dyDescent="0.2">
      <c r="A217" s="8"/>
      <c r="E217" s="8"/>
      <c r="F217" s="1"/>
    </row>
    <row r="218" spans="1:6" x14ac:dyDescent="0.2">
      <c r="A218" s="8"/>
      <c r="E218" s="8"/>
      <c r="F218" s="1"/>
    </row>
    <row r="219" spans="1:6" x14ac:dyDescent="0.2">
      <c r="A219" s="8"/>
      <c r="E219" s="8"/>
      <c r="F219" s="1"/>
    </row>
    <row r="220" spans="1:6" x14ac:dyDescent="0.2">
      <c r="A220" s="8"/>
      <c r="E220" s="8"/>
      <c r="F220" s="1"/>
    </row>
    <row r="221" spans="1:6" x14ac:dyDescent="0.2">
      <c r="A221" s="8"/>
      <c r="E221" s="8"/>
      <c r="F221" s="1"/>
    </row>
    <row r="222" spans="1:6" x14ac:dyDescent="0.2">
      <c r="A222" s="8"/>
      <c r="E222" s="8"/>
      <c r="F222" s="1"/>
    </row>
    <row r="223" spans="1:6" x14ac:dyDescent="0.2">
      <c r="A223" s="8"/>
      <c r="E223" s="8"/>
      <c r="F223" s="1"/>
    </row>
    <row r="224" spans="1:6" x14ac:dyDescent="0.2">
      <c r="A224" s="8"/>
      <c r="E224" s="8"/>
      <c r="F224" s="1"/>
    </row>
    <row r="225" spans="1:6" x14ac:dyDescent="0.2">
      <c r="A225" s="8"/>
      <c r="E225" s="8"/>
      <c r="F225" s="1"/>
    </row>
    <row r="226" spans="1:6" x14ac:dyDescent="0.2">
      <c r="A226" s="8"/>
      <c r="E226" s="8"/>
      <c r="F226" s="1"/>
    </row>
    <row r="227" spans="1:6" x14ac:dyDescent="0.2">
      <c r="A227" s="8"/>
      <c r="E227" s="8"/>
      <c r="F227" s="1"/>
    </row>
    <row r="228" spans="1:6" x14ac:dyDescent="0.2">
      <c r="A228" s="8"/>
      <c r="E228" s="8"/>
      <c r="F228" s="1"/>
    </row>
    <row r="229" spans="1:6" x14ac:dyDescent="0.2">
      <c r="A229" s="8"/>
      <c r="E229" s="8"/>
      <c r="F229" s="1"/>
    </row>
    <row r="230" spans="1:6" x14ac:dyDescent="0.2">
      <c r="A230" s="8"/>
      <c r="E230" s="8"/>
      <c r="F230" s="1"/>
    </row>
    <row r="231" spans="1:6" x14ac:dyDescent="0.2">
      <c r="A231" s="8"/>
      <c r="E231" s="8"/>
      <c r="F231" s="1"/>
    </row>
    <row r="232" spans="1:6" x14ac:dyDescent="0.2">
      <c r="A232" s="8"/>
      <c r="E232" s="8"/>
      <c r="F232" s="1"/>
    </row>
    <row r="233" spans="1:6" x14ac:dyDescent="0.2">
      <c r="A233" s="8"/>
      <c r="E233" s="8"/>
      <c r="F233" s="1"/>
    </row>
    <row r="234" spans="1:6" x14ac:dyDescent="0.2">
      <c r="A234" s="8"/>
      <c r="E234" s="8"/>
      <c r="F234" s="1"/>
    </row>
    <row r="235" spans="1:6" x14ac:dyDescent="0.2">
      <c r="A235" s="8"/>
      <c r="E235" s="8"/>
      <c r="F235" s="1"/>
    </row>
    <row r="236" spans="1:6" x14ac:dyDescent="0.2">
      <c r="A236" s="8"/>
      <c r="E236" s="8"/>
      <c r="F236" s="1"/>
    </row>
    <row r="237" spans="1:6" x14ac:dyDescent="0.2">
      <c r="A237" s="8"/>
      <c r="E237" s="8"/>
      <c r="F237" s="1"/>
    </row>
    <row r="238" spans="1:6" x14ac:dyDescent="0.2">
      <c r="A238" s="8"/>
      <c r="E238" s="8"/>
      <c r="F238" s="1"/>
    </row>
    <row r="239" spans="1:6" x14ac:dyDescent="0.2">
      <c r="A239" s="8"/>
      <c r="E239" s="8"/>
      <c r="F239" s="1"/>
    </row>
    <row r="240" spans="1:6" x14ac:dyDescent="0.2">
      <c r="A240" s="8"/>
      <c r="E240" s="8"/>
      <c r="F240" s="1"/>
    </row>
    <row r="241" spans="1:6" x14ac:dyDescent="0.2">
      <c r="A241" s="8"/>
      <c r="E241" s="8"/>
      <c r="F241" s="1"/>
    </row>
    <row r="242" spans="1:6" x14ac:dyDescent="0.2">
      <c r="A242" s="8"/>
      <c r="E242" s="8"/>
      <c r="F242" s="1"/>
    </row>
    <row r="243" spans="1:6" x14ac:dyDescent="0.2">
      <c r="A243" s="8"/>
      <c r="E243" s="8"/>
      <c r="F243" s="1"/>
    </row>
    <row r="244" spans="1:6" x14ac:dyDescent="0.2">
      <c r="A244" s="8"/>
      <c r="E244" s="8"/>
      <c r="F244" s="1"/>
    </row>
    <row r="245" spans="1:6" x14ac:dyDescent="0.2">
      <c r="A245" s="8"/>
      <c r="E245" s="8"/>
      <c r="F245" s="1"/>
    </row>
    <row r="246" spans="1:6" x14ac:dyDescent="0.2">
      <c r="A246" s="8"/>
      <c r="E246" s="8"/>
      <c r="F246" s="1"/>
    </row>
    <row r="247" spans="1:6" x14ac:dyDescent="0.2">
      <c r="A247" s="8"/>
      <c r="E247" s="8"/>
      <c r="F247" s="1"/>
    </row>
    <row r="248" spans="1:6" x14ac:dyDescent="0.2">
      <c r="A248" s="8"/>
      <c r="E248" s="8"/>
      <c r="F248" s="1"/>
    </row>
    <row r="249" spans="1:6" x14ac:dyDescent="0.2">
      <c r="A249" s="8"/>
      <c r="E249" s="8"/>
      <c r="F249" s="1"/>
    </row>
    <row r="250" spans="1:6" x14ac:dyDescent="0.2">
      <c r="A250" s="8"/>
      <c r="E250" s="8"/>
      <c r="F250" s="1"/>
    </row>
    <row r="251" spans="1:6" x14ac:dyDescent="0.2">
      <c r="A251" s="8"/>
      <c r="E251" s="8"/>
      <c r="F251" s="1"/>
    </row>
    <row r="252" spans="1:6" x14ac:dyDescent="0.2">
      <c r="A252" s="8"/>
      <c r="E252" s="8"/>
      <c r="F252" s="1"/>
    </row>
    <row r="253" spans="1:6" x14ac:dyDescent="0.2">
      <c r="A253" s="8"/>
      <c r="E253" s="8"/>
      <c r="F253" s="1"/>
    </row>
    <row r="254" spans="1:6" x14ac:dyDescent="0.2">
      <c r="A254" s="8"/>
      <c r="E254" s="8"/>
      <c r="F254" s="1"/>
    </row>
    <row r="255" spans="1:6" x14ac:dyDescent="0.2">
      <c r="A255" s="8"/>
      <c r="E255" s="8"/>
      <c r="F255" s="1"/>
    </row>
    <row r="256" spans="1:6" x14ac:dyDescent="0.2">
      <c r="A256" s="8"/>
      <c r="E256" s="8"/>
      <c r="F256" s="1"/>
    </row>
    <row r="257" spans="1:6" x14ac:dyDescent="0.2">
      <c r="A257" s="8"/>
      <c r="E257" s="8"/>
      <c r="F257" s="1"/>
    </row>
    <row r="258" spans="1:6" x14ac:dyDescent="0.2">
      <c r="A258" s="8"/>
      <c r="E258" s="8"/>
      <c r="F258" s="1"/>
    </row>
    <row r="259" spans="1:6" x14ac:dyDescent="0.2">
      <c r="A259" s="8"/>
      <c r="E259" s="8"/>
      <c r="F259" s="1"/>
    </row>
    <row r="260" spans="1:6" x14ac:dyDescent="0.2">
      <c r="A260" s="8"/>
      <c r="E260" s="8"/>
      <c r="F260" s="1"/>
    </row>
    <row r="261" spans="1:6" x14ac:dyDescent="0.2">
      <c r="A261" s="8"/>
      <c r="E261" s="8"/>
      <c r="F261" s="1"/>
    </row>
    <row r="262" spans="1:6" x14ac:dyDescent="0.2">
      <c r="A262" s="8"/>
      <c r="E262" s="8"/>
      <c r="F262" s="1"/>
    </row>
    <row r="263" spans="1:6" x14ac:dyDescent="0.2">
      <c r="A263" s="8"/>
      <c r="E263" s="8"/>
      <c r="F263" s="1"/>
    </row>
    <row r="264" spans="1:6" x14ac:dyDescent="0.2">
      <c r="A264" s="8"/>
      <c r="E264" s="8"/>
      <c r="F264" s="1"/>
    </row>
    <row r="265" spans="1:6" x14ac:dyDescent="0.2">
      <c r="A265" s="8"/>
      <c r="E265" s="8"/>
      <c r="F265" s="1"/>
    </row>
    <row r="266" spans="1:6" x14ac:dyDescent="0.2">
      <c r="A266" s="8"/>
      <c r="E266" s="8"/>
      <c r="F266" s="1"/>
    </row>
    <row r="267" spans="1:6" x14ac:dyDescent="0.2">
      <c r="A267" s="8"/>
      <c r="E267" s="8"/>
      <c r="F267" s="1"/>
    </row>
    <row r="268" spans="1:6" x14ac:dyDescent="0.2">
      <c r="A268" s="8"/>
      <c r="E268" s="8"/>
      <c r="F268" s="1"/>
    </row>
    <row r="269" spans="1:6" x14ac:dyDescent="0.2">
      <c r="A269" s="8"/>
      <c r="E269" s="8"/>
      <c r="F269" s="1"/>
    </row>
    <row r="270" spans="1:6" x14ac:dyDescent="0.2">
      <c r="A270" s="8"/>
      <c r="E270" s="8"/>
      <c r="F270" s="1"/>
    </row>
    <row r="271" spans="1:6" x14ac:dyDescent="0.2">
      <c r="A271" s="8"/>
      <c r="E271" s="8"/>
      <c r="F271" s="1"/>
    </row>
    <row r="272" spans="1:6" x14ac:dyDescent="0.2">
      <c r="A272" s="8"/>
      <c r="E272" s="8"/>
      <c r="F272" s="1"/>
    </row>
    <row r="273" spans="1:6" x14ac:dyDescent="0.2">
      <c r="A273" s="8"/>
      <c r="E273" s="8"/>
      <c r="F273" s="1"/>
    </row>
    <row r="274" spans="1:6" x14ac:dyDescent="0.2">
      <c r="A274" s="8"/>
      <c r="E274" s="8"/>
      <c r="F274" s="1"/>
    </row>
    <row r="516" spans="2:3" x14ac:dyDescent="0.2">
      <c r="B516" s="13" t="s">
        <v>131</v>
      </c>
      <c r="C516" s="14" t="s">
        <v>134</v>
      </c>
    </row>
    <row r="517" spans="2:3" x14ac:dyDescent="0.2">
      <c r="B517" s="4" t="s">
        <v>129</v>
      </c>
      <c r="C517" s="14" t="s">
        <v>106</v>
      </c>
    </row>
    <row r="518" spans="2:3" x14ac:dyDescent="0.2">
      <c r="B518" s="4" t="s">
        <v>128</v>
      </c>
      <c r="C518" s="14" t="s">
        <v>107</v>
      </c>
    </row>
    <row r="519" spans="2:3" x14ac:dyDescent="0.2">
      <c r="B519" s="4" t="s">
        <v>127</v>
      </c>
      <c r="C519" s="14" t="s">
        <v>108</v>
      </c>
    </row>
    <row r="520" spans="2:3" x14ac:dyDescent="0.2">
      <c r="B520" s="4" t="s">
        <v>130</v>
      </c>
      <c r="C520" s="14" t="s">
        <v>109</v>
      </c>
    </row>
  </sheetData>
  <customSheetViews>
    <customSheetView guid="{5085D6F4-6404-4163-9CA4-2DF30C83B0B6}" scale="80" printArea="1" topLeftCell="A60">
      <selection activeCell="C63" sqref="C63"/>
      <rowBreaks count="2" manualBreakCount="2">
        <brk id="128" max="16383" man="1"/>
        <brk id="158" max="16383" man="1"/>
      </rowBreaks>
      <pageMargins left="0.33" right="0.22" top="0.43" bottom="0.45" header="0.3" footer="0.3"/>
      <pageSetup scale="50" fitToHeight="4" orientation="landscape" r:id="rId1"/>
    </customSheetView>
  </customSheetViews>
  <mergeCells count="46">
    <mergeCell ref="C176:F176"/>
    <mergeCell ref="B175:Q175"/>
    <mergeCell ref="A151:Q151"/>
    <mergeCell ref="A113:Q113"/>
    <mergeCell ref="A147:Q147"/>
    <mergeCell ref="C114:F114"/>
    <mergeCell ref="A168:Q168"/>
    <mergeCell ref="A171:Q171"/>
    <mergeCell ref="A118:F118"/>
    <mergeCell ref="A156:F156"/>
    <mergeCell ref="A164:Q164"/>
    <mergeCell ref="A125:Q125"/>
    <mergeCell ref="A159:F159"/>
    <mergeCell ref="A121:F121"/>
    <mergeCell ref="A139:Q139"/>
    <mergeCell ref="A142:Q142"/>
    <mergeCell ref="A109:Q109"/>
    <mergeCell ref="A86:Q86"/>
    <mergeCell ref="A91:F91"/>
    <mergeCell ref="B7:C7"/>
    <mergeCell ref="B4:C4"/>
    <mergeCell ref="B5:C5"/>
    <mergeCell ref="B6:C6"/>
    <mergeCell ref="B8:C8"/>
    <mergeCell ref="B9:C9"/>
    <mergeCell ref="A76:Q76"/>
    <mergeCell ref="A80:Q80"/>
    <mergeCell ref="A82:Q82"/>
    <mergeCell ref="A96:Q96"/>
    <mergeCell ref="A102:Q102"/>
    <mergeCell ref="C152:F152"/>
    <mergeCell ref="C87:F87"/>
    <mergeCell ref="E15:F18"/>
    <mergeCell ref="E13:F13"/>
    <mergeCell ref="B17:C17"/>
    <mergeCell ref="E14:F14"/>
    <mergeCell ref="A22:F22"/>
    <mergeCell ref="B16:C16"/>
    <mergeCell ref="A25:A29"/>
    <mergeCell ref="A31:A33"/>
    <mergeCell ref="A41:Q41"/>
    <mergeCell ref="A94:F94"/>
    <mergeCell ref="A69:Q69"/>
    <mergeCell ref="A38:F38"/>
    <mergeCell ref="A48:Q48"/>
    <mergeCell ref="A61:Q61"/>
  </mergeCells>
  <phoneticPr fontId="7" type="noConversion"/>
  <conditionalFormatting sqref="G176:Q216 G170:Q170 G152:Q155 G157:K163 M157:Q163 L160:L163 G172:Q174 G165:Q167 G148:Q150 G143:Q146 G140:Q141 G126:Q138 G114:Q117 M119:Q123 G119:K123 L122:L123 G123:Q124 G97:Q101 G87:Q90 G103:Q112 M92:Q95 G92:K95 L95 I8:K8 G49:Q60 G81:Q81 G62:Q68 G70:Q75 G77:Q79 G42:Q47 G83:Q85">
    <cfRule type="expression" dxfId="49" priority="59" stopIfTrue="1">
      <formula>LEFT(G8,1)="C"</formula>
    </cfRule>
    <cfRule type="expression" dxfId="48" priority="60" stopIfTrue="1">
      <formula>LEFT(G8,1)="I"</formula>
    </cfRule>
    <cfRule type="expression" dxfId="47" priority="61" stopIfTrue="1">
      <formula>LEFT(G8,1)="A"</formula>
    </cfRule>
    <cfRule type="expression" dxfId="46" priority="62" stopIfTrue="1">
      <formula>RIGHT(G8,3)="R"</formula>
    </cfRule>
  </conditionalFormatting>
  <conditionalFormatting sqref="A178:A65510 A170 A160:A163 A155 A157:A158 A172:A175 A165:A167 A148:A151 A143:A146 A126:A138 A140:A141 A117 A119:A120 A122:A124 A90 A97:A101 A103:A113 A92:A95 A83:A86 A62:A68 A70:A75 A77:A79 A81 A49:A60 A39:A40 A42:A47 A23 A37">
    <cfRule type="containsText" dxfId="45" priority="55" stopIfTrue="1" operator="containsText" text="Not Applicable">
      <formula>NOT(ISERROR(SEARCH("Not Applicable",A23)))</formula>
    </cfRule>
    <cfRule type="containsText" dxfId="44" priority="56" stopIfTrue="1" operator="containsText" text="In Progress">
      <formula>NOT(ISERROR(SEARCH("In Progress",A23)))</formula>
    </cfRule>
    <cfRule type="containsText" dxfId="43" priority="57" stopIfTrue="1" operator="containsText" text="Completed">
      <formula>NOT(ISERROR(SEARCH("Completed",A23)))</formula>
    </cfRule>
    <cfRule type="containsText" dxfId="42" priority="58" stopIfTrue="1" operator="containsText" text="Not Started">
      <formula>NOT(ISERROR(SEARCH("Not Started",A23)))</formula>
    </cfRule>
  </conditionalFormatting>
  <conditionalFormatting sqref="G170:Q170 G160:Q163 G172:Q174 G165:Q167 G148:Q150 G143:Q146 G140:Q141 G126:Q138 G122:Q124 G97:Q101 G103:Q112 G95:Q95 G62:Q68 G70:Q75 G77:Q79 G81:Q81 G49:Q60 G42:Q47 G83:Q85">
    <cfRule type="containsBlanks" dxfId="41" priority="63" stopIfTrue="1">
      <formula>LEN(TRIM(G42))=0</formula>
    </cfRule>
  </conditionalFormatting>
  <conditionalFormatting sqref="G169:Q169">
    <cfRule type="expression" dxfId="40" priority="6" stopIfTrue="1">
      <formula>LEFT(G169,1)="C"</formula>
    </cfRule>
    <cfRule type="expression" dxfId="39" priority="7" stopIfTrue="1">
      <formula>LEFT(G169,1)="I"</formula>
    </cfRule>
    <cfRule type="expression" dxfId="38" priority="8" stopIfTrue="1">
      <formula>LEFT(G169,1)="A"</formula>
    </cfRule>
    <cfRule type="expression" dxfId="37" priority="9" stopIfTrue="1">
      <formula>RIGHT(G169,3)="R"</formula>
    </cfRule>
  </conditionalFormatting>
  <conditionalFormatting sqref="A169">
    <cfRule type="containsText" dxfId="36" priority="2" stopIfTrue="1" operator="containsText" text="Not Applicable">
      <formula>NOT(ISERROR(SEARCH("Not Applicable",A169)))</formula>
    </cfRule>
    <cfRule type="containsText" dxfId="35" priority="3" stopIfTrue="1" operator="containsText" text="In Progress">
      <formula>NOT(ISERROR(SEARCH("In Progress",A169)))</formula>
    </cfRule>
    <cfRule type="containsText" dxfId="34" priority="4" stopIfTrue="1" operator="containsText" text="Completed">
      <formula>NOT(ISERROR(SEARCH("Completed",A169)))</formula>
    </cfRule>
    <cfRule type="containsText" dxfId="33" priority="5" stopIfTrue="1" operator="containsText" text="Not Started">
      <formula>NOT(ISERROR(SEARCH("Not Started",A169)))</formula>
    </cfRule>
  </conditionalFormatting>
  <conditionalFormatting sqref="G169:Q169">
    <cfRule type="containsBlanks" dxfId="32" priority="1" stopIfTrue="1">
      <formula>LEN(TRIM(G169))=0</formula>
    </cfRule>
  </conditionalFormatting>
  <dataValidations count="2">
    <dataValidation type="list" allowBlank="1" showInputMessage="1" showErrorMessage="1" sqref="G176:Q176 G165:Q167 G122:Q124 G103:Q108 G169:Q170 G70:Q75 G81:Q81 G143:Q146 G160:Q163 G62:Q68 G126:Q138 G97:Q101 G83:Q85 G49:Q60 G110:Q112 G140:Q141 G42:Q47 G87:Q87 G77:Q79 G148:Q150 G114:Q114 G152:Q152 G172:Q174 G95:Q95">
      <formula1>$C$517:$C$520</formula1>
    </dataValidation>
    <dataValidation type="list" allowBlank="1" showInputMessage="1" showErrorMessage="1" sqref="A165:A167 A122:A124 A103:A108 A169:A170 A81 A126:A138 A143:A146 A160:A163 A140:A141 A70:A75 A77:A79 A110:A112 A97:A101 A83:A85 A49:A60 A62:A68 A42:A47 A172:A174 A95 A148:A150">
      <formula1>$B$517:$B$520</formula1>
    </dataValidation>
  </dataValidations>
  <hyperlinks>
    <hyperlink ref="E49" r:id="rId2" location="page=10" display="NOAA Guidelines, Ch 1.5"/>
    <hyperlink ref="E55" r:id="rId3" location="page=14" display="page=14"/>
    <hyperlink ref="E43" r:id="rId4" location="page=11" display="http://water.weather.gov/ahps/NOAA_AHPS_Guidelines_Final_2011_v3.pdf - page=11"/>
    <hyperlink ref="E51" r:id="rId5" location="page=11" display="http://water.weather.gov/ahps/NOAA_AHPS_Guidelines_Final_2011_v3.pdf - page=11"/>
    <hyperlink ref="E59" r:id="rId6" location="page=22"/>
    <hyperlink ref="E60" r:id="rId7" location="page=19"/>
    <hyperlink ref="E63" r:id="rId8" location="page=13" display="NOAA Guidelines (2.4.2)"/>
    <hyperlink ref="E62" r:id="rId9" location="page=13" display="2.4.1"/>
    <hyperlink ref="E65" r:id="rId10" location="page=11" display="http://water.weather.gov/ahps/NOAA_AHPS_Guidelines_Final_2011_v3.pdf - page=11"/>
    <hyperlink ref="E64" r:id="rId11" location="page=10"/>
    <hyperlink ref="E70" r:id="rId12" location="page=15"/>
    <hyperlink ref="E71" r:id="rId13" location="page=24"/>
    <hyperlink ref="E75" r:id="rId14" location="page=33"/>
    <hyperlink ref="E77" r:id="rId15" location="page=19"/>
    <hyperlink ref="E79" r:id="rId16" location="page=10http://water.weather.gov/ahps/NOAA_AHPS_Guidelines_Final_2011_v3.pdf" display="http://water.weather.gov/ahps/NOAA_AHPS_Guidelines_Final_2011_v3.pdf - page=10http://water.weather.gov/ahps/NOAA_AHPS_Guidelines_Final_2011_v3.pdf"/>
    <hyperlink ref="E98" r:id="rId17" location="page=9"/>
    <hyperlink ref="E100" r:id="rId18" location="page=19"/>
    <hyperlink ref="E97" r:id="rId19" location="page=18"/>
    <hyperlink ref="E134" r:id="rId20" location="page=34"/>
    <hyperlink ref="E135" r:id="rId21" location="page=34"/>
    <hyperlink ref="E132" r:id="rId22" location="page=33"/>
    <hyperlink ref="E133" r:id="rId23" location="page=33"/>
    <hyperlink ref="E126" r:id="rId24" location="page=31" display="http://water.weather.gov/ahps/NOAA_AHPS_Guidelines_Final_2011_v3.pdf - page=31"/>
    <hyperlink ref="E131" r:id="rId25" location="page=31" display="http://water.weather.gov/ahps/NOAA_AHPS_Guidelines_Final_2011_v3.pdf - page=31"/>
    <hyperlink ref="E143" r:id="rId26" display="http://www.esri.com/events/seminars/bettermaps/materials/pdfs/webmercator-smnr-brochure.pdf"/>
    <hyperlink ref="E160" r:id="rId27" location="page=39" display="http://water.weather.gov/ahps/NOAA_AHPS_Guidelines_Final_2011_v3.pdf - page=39"/>
    <hyperlink ref="E124" r:id="rId28" location="page=39" display="http://water.weather.gov/ahps/NOAA_AHPS_Guidelines_Final_2011_v3.pdf - page=39"/>
    <hyperlink ref="E145" r:id="rId29" location="page=21"/>
    <hyperlink ref="E128" r:id="rId30" location="page=43"/>
    <hyperlink ref="E130" r:id="rId31" location="page=31" display="http://water.weather.gov/ahps/NOAA_AHPS_Guidelines_Final_2011_v3.pdf - page=31"/>
    <hyperlink ref="E148" r:id="rId32" location="page=11" display="http://water.weather.gov/ahps/NOAA_AHPS_Guidelines_Final_2011_v3.pdf - page=11"/>
    <hyperlink ref="E83" r:id="rId33" location="page=11" display="http://water.weather.gov/ahps/NOAA_AHPS_Guidelines_Final_2011_v3.pdf - page=11"/>
    <hyperlink ref="E54" r:id="rId34" location="page=14" display="page=14"/>
    <hyperlink ref="E74" r:id="rId35" location="page=24"/>
    <hyperlink ref="E107" r:id="rId36" location="page=24"/>
    <hyperlink ref="E110" r:id="rId37" location="page=11" display="http://water.weather.gov/ahps/NOAA_AHPS_Guidelines_Final_2011_v3.pdf - page=11"/>
    <hyperlink ref="E78" r:id="rId38" location="page=20"/>
    <hyperlink ref="E123" r:id="rId39" location="page=39" display="http://water.weather.gov/ahps/NOAA_AHPS_Guidelines_Final_2011_v3.pdf - page=39"/>
    <hyperlink ref="B7:C7" r:id="rId40" display="NONE - USACE gage OTWI2"/>
    <hyperlink ref="B6:C6" r:id="rId41" display="OTWI2"/>
    <hyperlink ref="B9:C9" r:id="rId42" display="OTWI2"/>
    <hyperlink ref="D28" r:id="rId43"/>
    <hyperlink ref="D29" r:id="rId44"/>
    <hyperlink ref="D30" r:id="rId45"/>
    <hyperlink ref="D31" r:id="rId46" display="rmeekma@illinois.edu"/>
    <hyperlink ref="D32" r:id="rId47"/>
    <hyperlink ref="D33" r:id="rId48"/>
    <hyperlink ref="D34" r:id="rId49"/>
    <hyperlink ref="D35" r:id="rId50" display="buildingandzoning@cityofottawa.org"/>
    <hyperlink ref="D25" r:id="rId51"/>
    <hyperlink ref="D26" r:id="rId52"/>
  </hyperlinks>
  <pageMargins left="0.33" right="0.22" top="0.43" bottom="0.45" header="0.3" footer="0.3"/>
  <pageSetup scale="52" fitToHeight="0" orientation="landscape" r:id="rId53"/>
  <headerFooter>
    <oddHeader>&amp;L&amp;A&amp;C&amp;F</oddHeader>
    <oddFooter>Page &amp;P of &amp;N</oddFooter>
  </headerFooter>
  <rowBreaks count="4" manualBreakCount="4">
    <brk id="37" max="18" man="1"/>
    <brk id="90" max="18" man="1"/>
    <brk id="117" max="16383" man="1"/>
    <brk id="155" max="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26"/>
  <sheetViews>
    <sheetView workbookViewId="0">
      <selection activeCell="B10" sqref="B10"/>
    </sheetView>
  </sheetViews>
  <sheetFormatPr defaultRowHeight="14.25" x14ac:dyDescent="0.2"/>
  <cols>
    <col min="1" max="1" width="24.7109375" style="13" customWidth="1"/>
    <col min="2" max="2" width="43" style="13" customWidth="1"/>
    <col min="3" max="12" width="5.7109375" style="13" customWidth="1"/>
    <col min="13" max="13" width="10" style="13" customWidth="1"/>
    <col min="14" max="14" width="2.28515625" style="13" customWidth="1"/>
    <col min="15" max="16384" width="9.140625" style="13"/>
  </cols>
  <sheetData>
    <row r="1" spans="1:17" s="248" customFormat="1" ht="24" thickBot="1" x14ac:dyDescent="0.4">
      <c r="A1" s="250" t="s">
        <v>310</v>
      </c>
      <c r="B1" s="250"/>
    </row>
    <row r="2" spans="1:17" ht="15.75" thickTop="1" x14ac:dyDescent="0.25">
      <c r="A2" s="254" t="s">
        <v>335</v>
      </c>
      <c r="B2" s="254"/>
    </row>
    <row r="3" spans="1:17" x14ac:dyDescent="0.2">
      <c r="B3" s="13" t="s">
        <v>687</v>
      </c>
    </row>
    <row r="4" spans="1:17" ht="15" x14ac:dyDescent="0.25">
      <c r="A4" s="254" t="s">
        <v>336</v>
      </c>
    </row>
    <row r="5" spans="1:17" x14ac:dyDescent="0.2">
      <c r="B5" s="13" t="s">
        <v>682</v>
      </c>
    </row>
    <row r="6" spans="1:17" x14ac:dyDescent="0.2">
      <c r="B6" s="435" t="s">
        <v>685</v>
      </c>
    </row>
    <row r="7" spans="1:17" x14ac:dyDescent="0.2">
      <c r="B7" s="13" t="s">
        <v>683</v>
      </c>
    </row>
    <row r="8" spans="1:17" x14ac:dyDescent="0.2">
      <c r="B8" s="13" t="s">
        <v>684</v>
      </c>
    </row>
    <row r="9" spans="1:17" x14ac:dyDescent="0.2">
      <c r="B9" s="435" t="s">
        <v>686</v>
      </c>
    </row>
    <row r="10" spans="1:17" ht="15" x14ac:dyDescent="0.25">
      <c r="B10" s="464" t="s">
        <v>868</v>
      </c>
    </row>
    <row r="11" spans="1:17" ht="15" x14ac:dyDescent="0.25">
      <c r="B11" s="464"/>
    </row>
    <row r="12" spans="1:17" ht="74.25" customHeight="1" x14ac:dyDescent="0.25">
      <c r="A12" s="295" t="s">
        <v>596</v>
      </c>
      <c r="B12" s="295" t="s">
        <v>597</v>
      </c>
      <c r="C12" s="10" t="s">
        <v>337</v>
      </c>
      <c r="D12" s="10" t="s">
        <v>338</v>
      </c>
      <c r="E12" s="10" t="s">
        <v>339</v>
      </c>
      <c r="F12" s="10" t="s">
        <v>340</v>
      </c>
      <c r="G12" s="10" t="s">
        <v>341</v>
      </c>
      <c r="H12" s="10" t="s">
        <v>342</v>
      </c>
      <c r="I12" s="10" t="s">
        <v>343</v>
      </c>
      <c r="J12" s="11" t="s">
        <v>344</v>
      </c>
      <c r="K12" s="10" t="s">
        <v>345</v>
      </c>
      <c r="L12" s="10" t="s">
        <v>346</v>
      </c>
      <c r="M12" s="9"/>
      <c r="O12" s="599" t="s">
        <v>355</v>
      </c>
      <c r="P12" s="600"/>
      <c r="Q12" s="600"/>
    </row>
    <row r="13" spans="1:17" ht="15" x14ac:dyDescent="0.25">
      <c r="A13" s="434" t="s">
        <v>599</v>
      </c>
      <c r="B13" s="413" t="s">
        <v>582</v>
      </c>
      <c r="C13" s="268" t="s">
        <v>219</v>
      </c>
      <c r="D13" s="268" t="s">
        <v>219</v>
      </c>
      <c r="E13" s="268" t="s">
        <v>219</v>
      </c>
      <c r="F13" s="268" t="s">
        <v>219</v>
      </c>
      <c r="G13" s="268" t="s">
        <v>219</v>
      </c>
      <c r="H13" s="268" t="s">
        <v>219</v>
      </c>
      <c r="I13" s="268" t="s">
        <v>219</v>
      </c>
      <c r="J13" s="268" t="s">
        <v>219</v>
      </c>
      <c r="K13" s="268" t="s">
        <v>219</v>
      </c>
      <c r="L13" s="268" t="s">
        <v>219</v>
      </c>
      <c r="M13" s="414" t="s">
        <v>354</v>
      </c>
    </row>
    <row r="14" spans="1:17" ht="15" x14ac:dyDescent="0.25">
      <c r="A14" s="434" t="s">
        <v>600</v>
      </c>
      <c r="B14" s="413" t="s">
        <v>584</v>
      </c>
      <c r="C14" s="268" t="s">
        <v>219</v>
      </c>
      <c r="D14" s="268" t="s">
        <v>219</v>
      </c>
      <c r="E14" s="268" t="s">
        <v>219</v>
      </c>
      <c r="F14" s="268" t="s">
        <v>219</v>
      </c>
      <c r="G14" s="268" t="s">
        <v>219</v>
      </c>
      <c r="H14" s="268" t="s">
        <v>219</v>
      </c>
      <c r="I14" s="268" t="s">
        <v>219</v>
      </c>
      <c r="J14" s="268" t="s">
        <v>219</v>
      </c>
      <c r="K14" s="268" t="s">
        <v>219</v>
      </c>
      <c r="L14" s="268" t="s">
        <v>219</v>
      </c>
      <c r="M14" s="414" t="s">
        <v>351</v>
      </c>
    </row>
    <row r="15" spans="1:17" ht="15" x14ac:dyDescent="0.25">
      <c r="A15" s="434" t="s">
        <v>601</v>
      </c>
      <c r="B15" s="413" t="s">
        <v>586</v>
      </c>
      <c r="C15" s="268" t="s">
        <v>219</v>
      </c>
      <c r="D15" s="268" t="s">
        <v>219</v>
      </c>
      <c r="E15" s="268" t="s">
        <v>219</v>
      </c>
      <c r="F15" s="268" t="s">
        <v>219</v>
      </c>
      <c r="G15" s="268" t="s">
        <v>219</v>
      </c>
      <c r="H15" s="268" t="s">
        <v>219</v>
      </c>
      <c r="I15" s="268" t="s">
        <v>219</v>
      </c>
      <c r="J15" s="268" t="s">
        <v>219</v>
      </c>
      <c r="K15" s="268" t="s">
        <v>219</v>
      </c>
      <c r="L15" s="268" t="s">
        <v>219</v>
      </c>
      <c r="M15" s="335" t="s">
        <v>403</v>
      </c>
    </row>
    <row r="16" spans="1:17" ht="15" x14ac:dyDescent="0.25">
      <c r="A16" s="434" t="s">
        <v>602</v>
      </c>
      <c r="B16" s="413" t="s">
        <v>587</v>
      </c>
      <c r="C16" s="268" t="s">
        <v>219</v>
      </c>
      <c r="D16" s="268" t="s">
        <v>219</v>
      </c>
      <c r="E16" s="268" t="s">
        <v>219</v>
      </c>
      <c r="F16" s="268" t="s">
        <v>219</v>
      </c>
      <c r="G16" s="268" t="s">
        <v>219</v>
      </c>
      <c r="H16" s="268" t="s">
        <v>219</v>
      </c>
      <c r="I16" s="268" t="s">
        <v>219</v>
      </c>
      <c r="J16" s="268" t="s">
        <v>219</v>
      </c>
      <c r="K16" s="268" t="s">
        <v>219</v>
      </c>
      <c r="L16" s="268" t="s">
        <v>219</v>
      </c>
      <c r="M16" s="415" t="s">
        <v>595</v>
      </c>
    </row>
    <row r="17" spans="1:13" ht="15" x14ac:dyDescent="0.25">
      <c r="A17" s="434" t="s">
        <v>264</v>
      </c>
      <c r="B17" s="413" t="s">
        <v>583</v>
      </c>
      <c r="C17" s="268" t="s">
        <v>219</v>
      </c>
      <c r="D17" s="268" t="s">
        <v>219</v>
      </c>
      <c r="E17" s="268" t="s">
        <v>219</v>
      </c>
      <c r="F17" s="268" t="s">
        <v>219</v>
      </c>
      <c r="G17" s="268" t="s">
        <v>219</v>
      </c>
      <c r="H17" s="268" t="s">
        <v>219</v>
      </c>
      <c r="I17" s="268" t="s">
        <v>219</v>
      </c>
      <c r="J17" s="268" t="s">
        <v>219</v>
      </c>
      <c r="K17" s="268" t="s">
        <v>219</v>
      </c>
      <c r="L17" s="268" t="s">
        <v>219</v>
      </c>
      <c r="M17" s="335" t="s">
        <v>349</v>
      </c>
    </row>
    <row r="18" spans="1:13" ht="15" x14ac:dyDescent="0.25">
      <c r="A18" s="434" t="s">
        <v>598</v>
      </c>
      <c r="B18" s="413" t="s">
        <v>585</v>
      </c>
      <c r="C18" s="268" t="s">
        <v>219</v>
      </c>
      <c r="D18" s="268" t="s">
        <v>219</v>
      </c>
      <c r="E18" s="268" t="s">
        <v>219</v>
      </c>
      <c r="F18" s="268" t="s">
        <v>219</v>
      </c>
      <c r="G18" s="268" t="s">
        <v>219</v>
      </c>
      <c r="H18" s="268" t="s">
        <v>219</v>
      </c>
      <c r="I18" s="268" t="s">
        <v>219</v>
      </c>
      <c r="J18" s="268" t="s">
        <v>219</v>
      </c>
      <c r="K18" s="268" t="s">
        <v>219</v>
      </c>
      <c r="L18" s="268" t="s">
        <v>219</v>
      </c>
      <c r="M18" s="415" t="s">
        <v>352</v>
      </c>
    </row>
    <row r="19" spans="1:13" ht="15" x14ac:dyDescent="0.25">
      <c r="A19" s="434" t="s">
        <v>603</v>
      </c>
      <c r="B19" s="413" t="s">
        <v>588</v>
      </c>
      <c r="C19" s="268" t="s">
        <v>219</v>
      </c>
      <c r="D19" s="268" t="s">
        <v>219</v>
      </c>
      <c r="E19" s="268" t="s">
        <v>219</v>
      </c>
      <c r="F19" s="268" t="s">
        <v>219</v>
      </c>
      <c r="G19" s="268" t="s">
        <v>219</v>
      </c>
      <c r="H19" s="268" t="s">
        <v>219</v>
      </c>
      <c r="I19" s="268" t="s">
        <v>219</v>
      </c>
      <c r="J19" s="268" t="s">
        <v>219</v>
      </c>
      <c r="K19" s="268" t="s">
        <v>219</v>
      </c>
      <c r="L19" s="268" t="s">
        <v>219</v>
      </c>
      <c r="M19" s="413" t="s">
        <v>353</v>
      </c>
    </row>
    <row r="20" spans="1:13" ht="15" x14ac:dyDescent="0.25">
      <c r="A20" s="434" t="s">
        <v>604</v>
      </c>
      <c r="B20" s="335" t="s">
        <v>589</v>
      </c>
      <c r="C20" s="268" t="s">
        <v>219</v>
      </c>
      <c r="D20" s="268" t="s">
        <v>219</v>
      </c>
      <c r="E20" s="268" t="s">
        <v>219</v>
      </c>
      <c r="F20" s="268" t="s">
        <v>219</v>
      </c>
      <c r="G20" s="268" t="s">
        <v>219</v>
      </c>
      <c r="H20" s="268" t="s">
        <v>219</v>
      </c>
      <c r="I20" s="268" t="s">
        <v>219</v>
      </c>
      <c r="J20" s="268" t="s">
        <v>219</v>
      </c>
      <c r="K20" s="268" t="s">
        <v>219</v>
      </c>
      <c r="L20" s="268" t="s">
        <v>219</v>
      </c>
      <c r="M20" s="335" t="s">
        <v>350</v>
      </c>
    </row>
    <row r="21" spans="1:13" ht="15" x14ac:dyDescent="0.25">
      <c r="A21" s="434"/>
      <c r="B21" s="412"/>
      <c r="C21" s="337"/>
      <c r="D21" s="337"/>
      <c r="E21" s="337"/>
      <c r="F21" s="337"/>
      <c r="G21" s="337"/>
      <c r="H21" s="337"/>
      <c r="I21" s="337"/>
      <c r="J21" s="337"/>
      <c r="K21" s="337"/>
      <c r="L21" s="337"/>
      <c r="M21" s="335"/>
    </row>
    <row r="22" spans="1:13" ht="15" x14ac:dyDescent="0.25">
      <c r="A22" s="434" t="s">
        <v>605</v>
      </c>
      <c r="B22" s="413" t="s">
        <v>591</v>
      </c>
      <c r="C22" s="268" t="s">
        <v>219</v>
      </c>
      <c r="D22" s="268" t="s">
        <v>219</v>
      </c>
      <c r="E22" s="268" t="s">
        <v>219</v>
      </c>
      <c r="F22" s="268" t="s">
        <v>219</v>
      </c>
      <c r="G22" s="268" t="s">
        <v>219</v>
      </c>
      <c r="H22" s="268" t="s">
        <v>219</v>
      </c>
      <c r="I22" s="268" t="s">
        <v>219</v>
      </c>
      <c r="J22" s="268" t="s">
        <v>219</v>
      </c>
      <c r="K22" s="268" t="s">
        <v>219</v>
      </c>
      <c r="L22" s="268" t="s">
        <v>219</v>
      </c>
      <c r="M22" s="335" t="s">
        <v>609</v>
      </c>
    </row>
    <row r="23" spans="1:13" ht="15" x14ac:dyDescent="0.25">
      <c r="A23" s="434" t="s">
        <v>606</v>
      </c>
      <c r="B23" s="413" t="s">
        <v>592</v>
      </c>
      <c r="C23" s="268"/>
      <c r="D23" s="268"/>
      <c r="E23" s="268"/>
      <c r="F23" s="268"/>
      <c r="G23" s="268"/>
      <c r="H23" s="268"/>
      <c r="I23" s="268"/>
      <c r="J23" s="268"/>
      <c r="K23" s="268" t="s">
        <v>219</v>
      </c>
      <c r="L23" s="268" t="s">
        <v>219</v>
      </c>
      <c r="M23" s="335" t="s">
        <v>590</v>
      </c>
    </row>
    <row r="24" spans="1:13" ht="15" x14ac:dyDescent="0.25">
      <c r="A24" s="434"/>
      <c r="B24" s="412"/>
      <c r="C24" s="337"/>
      <c r="D24" s="337"/>
      <c r="E24" s="337"/>
      <c r="F24" s="337"/>
      <c r="G24" s="337"/>
      <c r="H24" s="337"/>
      <c r="I24" s="337"/>
      <c r="J24" s="337"/>
      <c r="K24" s="337"/>
      <c r="L24" s="337"/>
      <c r="M24" s="335"/>
    </row>
    <row r="25" spans="1:13" ht="15" x14ac:dyDescent="0.25">
      <c r="A25" s="434" t="s">
        <v>607</v>
      </c>
      <c r="B25" s="413" t="s">
        <v>593</v>
      </c>
      <c r="C25" s="268"/>
      <c r="D25" s="268"/>
      <c r="E25" s="268"/>
      <c r="F25" s="268"/>
      <c r="G25" s="268"/>
      <c r="H25" s="268"/>
      <c r="I25" s="268"/>
      <c r="J25" s="268"/>
      <c r="K25" s="268" t="s">
        <v>219</v>
      </c>
      <c r="L25" s="268" t="s">
        <v>219</v>
      </c>
      <c r="M25" s="335" t="s">
        <v>347</v>
      </c>
    </row>
    <row r="26" spans="1:13" ht="15" x14ac:dyDescent="0.25">
      <c r="A26" s="434" t="s">
        <v>608</v>
      </c>
      <c r="B26" s="413" t="s">
        <v>594</v>
      </c>
      <c r="C26" s="268"/>
      <c r="D26" s="268"/>
      <c r="E26" s="268"/>
      <c r="F26" s="268"/>
      <c r="G26" s="268"/>
      <c r="H26" s="268"/>
      <c r="I26" s="268"/>
      <c r="J26" s="268"/>
      <c r="K26" s="268" t="s">
        <v>219</v>
      </c>
      <c r="L26" s="268" t="s">
        <v>219</v>
      </c>
      <c r="M26" s="335" t="s">
        <v>348</v>
      </c>
    </row>
  </sheetData>
  <customSheetViews>
    <customSheetView guid="{5085D6F4-6404-4163-9CA4-2DF30C83B0B6}">
      <selection activeCell="D34" sqref="D34"/>
      <pageMargins left="0.7" right="0.7" top="0.75" bottom="0.75" header="0.3" footer="0.3"/>
      <pageSetup orientation="portrait" r:id="rId1"/>
    </customSheetView>
  </customSheetViews>
  <mergeCells count="1">
    <mergeCell ref="O12:Q12"/>
  </mergeCells>
  <hyperlinks>
    <hyperlink ref="B10" r:id="rId2"/>
  </hyperlinks>
  <pageMargins left="0.7" right="0.7" top="0.75" bottom="0.75" header="0.3" footer="0.3"/>
  <pageSetup scale="40" fitToWidth="0" fitToHeight="0" orientation="landscape" r:id="rId3"/>
  <headerFooter>
    <oddHeader>&amp;L&amp;A&amp;C&amp;F</oddHeader>
    <oddFooter>Page &amp;P of &amp;N</oddFooter>
  </headerFooter>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42"/>
  <sheetViews>
    <sheetView tabSelected="1" workbookViewId="0">
      <selection activeCell="A28" sqref="A28:XFD28"/>
    </sheetView>
  </sheetViews>
  <sheetFormatPr defaultRowHeight="14.25" x14ac:dyDescent="0.2"/>
  <cols>
    <col min="1" max="1" width="10.7109375" style="13" customWidth="1"/>
    <col min="2" max="2" width="11.140625" style="13" customWidth="1"/>
    <col min="3" max="4" width="11.5703125" style="13" customWidth="1"/>
    <col min="5" max="5" width="4.5703125" style="13" customWidth="1"/>
    <col min="6" max="6" width="25.140625" style="13" customWidth="1"/>
    <col min="7" max="7" width="17.5703125" style="13" customWidth="1"/>
    <col min="8" max="8" width="21.7109375" style="13" customWidth="1"/>
    <col min="9" max="16384" width="9.140625" style="13"/>
  </cols>
  <sheetData>
    <row r="1" spans="1:13" s="248" customFormat="1" ht="24" thickBot="1" x14ac:dyDescent="0.4">
      <c r="A1" s="371" t="s">
        <v>363</v>
      </c>
      <c r="F1" s="371"/>
      <c r="G1" s="250"/>
      <c r="H1" s="250"/>
      <c r="I1" s="250"/>
      <c r="J1" s="250"/>
      <c r="K1" s="250"/>
      <c r="L1" s="250"/>
      <c r="M1" s="250"/>
    </row>
    <row r="2" spans="1:13" s="471" customFormat="1" ht="24" thickTop="1" x14ac:dyDescent="0.35">
      <c r="A2" s="470"/>
      <c r="F2" s="470"/>
      <c r="G2" s="472"/>
      <c r="H2" s="472"/>
      <c r="I2" s="472"/>
      <c r="J2" s="472"/>
      <c r="K2" s="472"/>
      <c r="L2" s="472"/>
      <c r="M2" s="472"/>
    </row>
    <row r="3" spans="1:13" ht="15" x14ac:dyDescent="0.25">
      <c r="B3" s="251" t="s">
        <v>465</v>
      </c>
      <c r="C3" s="16"/>
      <c r="D3" s="16"/>
      <c r="E3" s="16"/>
      <c r="G3" s="251" t="s">
        <v>260</v>
      </c>
      <c r="H3" s="16"/>
      <c r="I3" s="16"/>
      <c r="J3" s="251" t="s">
        <v>678</v>
      </c>
      <c r="K3" s="16"/>
    </row>
    <row r="4" spans="1:13" ht="15" thickBot="1" x14ac:dyDescent="0.25"/>
    <row r="5" spans="1:13" ht="15.75" thickBot="1" x14ac:dyDescent="0.3">
      <c r="B5" s="340" t="s">
        <v>462</v>
      </c>
      <c r="C5" s="341" t="s">
        <v>464</v>
      </c>
      <c r="D5" s="341" t="s">
        <v>463</v>
      </c>
      <c r="E5" s="342" t="s">
        <v>482</v>
      </c>
      <c r="F5" s="254"/>
    </row>
    <row r="6" spans="1:13" ht="15" x14ac:dyDescent="0.25">
      <c r="B6" s="416"/>
      <c r="C6" s="416"/>
      <c r="D6" s="416"/>
      <c r="E6" s="416"/>
      <c r="G6" s="251" t="s">
        <v>258</v>
      </c>
      <c r="H6" s="13" t="s">
        <v>259</v>
      </c>
    </row>
    <row r="7" spans="1:13" ht="15" x14ac:dyDescent="0.25">
      <c r="B7" s="356"/>
      <c r="C7" s="356"/>
      <c r="D7" s="356"/>
      <c r="E7" s="356"/>
      <c r="H7" s="251" t="s">
        <v>262</v>
      </c>
    </row>
    <row r="8" spans="1:13" ht="15" x14ac:dyDescent="0.25">
      <c r="B8" s="268"/>
      <c r="C8" s="268" t="s">
        <v>106</v>
      </c>
      <c r="D8" s="268"/>
      <c r="E8" s="268"/>
      <c r="I8" s="13" t="s">
        <v>257</v>
      </c>
    </row>
    <row r="9" spans="1:13" ht="15" x14ac:dyDescent="0.25">
      <c r="B9" s="338"/>
      <c r="C9" s="338"/>
      <c r="D9" s="338"/>
      <c r="E9" s="355"/>
      <c r="H9" s="251" t="s">
        <v>255</v>
      </c>
    </row>
    <row r="10" spans="1:13" ht="15" x14ac:dyDescent="0.25">
      <c r="B10" s="356"/>
      <c r="C10" s="356"/>
      <c r="D10" s="356"/>
      <c r="E10" s="357"/>
      <c r="I10" s="251" t="s">
        <v>261</v>
      </c>
    </row>
    <row r="11" spans="1:13" ht="15" x14ac:dyDescent="0.25">
      <c r="B11" s="268"/>
      <c r="C11" s="268"/>
      <c r="D11" s="268" t="s">
        <v>106</v>
      </c>
      <c r="E11" s="268"/>
      <c r="J11" s="14" t="s">
        <v>672</v>
      </c>
      <c r="K11" s="14"/>
    </row>
    <row r="12" spans="1:13" ht="15" x14ac:dyDescent="0.25">
      <c r="B12" s="337"/>
      <c r="C12" s="337"/>
      <c r="D12" s="337"/>
      <c r="E12" s="337"/>
      <c r="I12" s="251" t="s">
        <v>256</v>
      </c>
    </row>
    <row r="13" spans="1:13" ht="15" x14ac:dyDescent="0.25">
      <c r="B13" s="268"/>
      <c r="C13" s="268"/>
      <c r="D13" s="268" t="s">
        <v>106</v>
      </c>
      <c r="E13" s="268"/>
      <c r="J13" s="13" t="s">
        <v>673</v>
      </c>
    </row>
    <row r="14" spans="1:13" ht="15" x14ac:dyDescent="0.25">
      <c r="B14" s="337"/>
      <c r="C14" s="337"/>
      <c r="D14" s="337"/>
      <c r="E14" s="337"/>
      <c r="I14" s="251" t="s">
        <v>499</v>
      </c>
    </row>
    <row r="15" spans="1:13" ht="15" x14ac:dyDescent="0.25">
      <c r="B15" s="268" t="s">
        <v>611</v>
      </c>
      <c r="C15" s="268"/>
      <c r="D15" s="268" t="s">
        <v>106</v>
      </c>
      <c r="E15" s="268"/>
      <c r="J15" s="13" t="s">
        <v>666</v>
      </c>
    </row>
    <row r="16" spans="1:13" ht="15" x14ac:dyDescent="0.25">
      <c r="B16" s="268" t="s">
        <v>611</v>
      </c>
      <c r="C16" s="268"/>
      <c r="D16" s="268" t="s">
        <v>106</v>
      </c>
      <c r="E16" s="268"/>
      <c r="J16" s="13" t="s">
        <v>667</v>
      </c>
    </row>
    <row r="17" spans="2:10" ht="15" x14ac:dyDescent="0.25">
      <c r="B17" s="268" t="s">
        <v>914</v>
      </c>
      <c r="C17" s="268"/>
      <c r="D17" s="268" t="s">
        <v>914</v>
      </c>
      <c r="E17" s="268"/>
      <c r="J17" s="13" t="s">
        <v>668</v>
      </c>
    </row>
    <row r="18" spans="2:10" ht="15" x14ac:dyDescent="0.25">
      <c r="B18" s="268" t="s">
        <v>914</v>
      </c>
      <c r="C18" s="268"/>
      <c r="D18" s="268" t="s">
        <v>914</v>
      </c>
      <c r="E18" s="268"/>
      <c r="J18" s="13" t="s">
        <v>669</v>
      </c>
    </row>
    <row r="19" spans="2:10" ht="15" x14ac:dyDescent="0.25">
      <c r="B19" s="268" t="s">
        <v>914</v>
      </c>
      <c r="C19" s="268"/>
      <c r="D19" s="268" t="s">
        <v>914</v>
      </c>
      <c r="E19" s="268"/>
      <c r="J19" s="13" t="s">
        <v>670</v>
      </c>
    </row>
    <row r="20" spans="2:10" ht="15" x14ac:dyDescent="0.25">
      <c r="B20" s="268" t="s">
        <v>611</v>
      </c>
      <c r="C20" s="268"/>
      <c r="D20" s="268" t="s">
        <v>611</v>
      </c>
      <c r="E20" s="268"/>
      <c r="J20" s="13" t="s">
        <v>671</v>
      </c>
    </row>
    <row r="21" spans="2:10" ht="15" x14ac:dyDescent="0.25">
      <c r="B21" s="268" t="s">
        <v>611</v>
      </c>
      <c r="C21" s="268"/>
      <c r="D21" s="268" t="s">
        <v>611</v>
      </c>
      <c r="E21" s="268"/>
      <c r="J21" s="13" t="s">
        <v>664</v>
      </c>
    </row>
    <row r="22" spans="2:10" ht="15" x14ac:dyDescent="0.25">
      <c r="B22" s="268"/>
      <c r="C22" s="268"/>
      <c r="D22" s="268"/>
      <c r="E22" s="268"/>
      <c r="I22" s="251" t="s">
        <v>674</v>
      </c>
      <c r="J22" s="16"/>
    </row>
    <row r="23" spans="2:10" ht="15" x14ac:dyDescent="0.25">
      <c r="B23" s="268"/>
      <c r="C23" s="268" t="s">
        <v>106</v>
      </c>
      <c r="D23" s="268"/>
      <c r="E23" s="268"/>
      <c r="I23" s="390"/>
      <c r="J23" s="13" t="s">
        <v>772</v>
      </c>
    </row>
    <row r="24" spans="2:10" ht="15" x14ac:dyDescent="0.25">
      <c r="B24" s="268" t="s">
        <v>611</v>
      </c>
      <c r="C24" s="268"/>
      <c r="D24" s="268"/>
      <c r="E24" s="268"/>
      <c r="J24" s="13" t="s">
        <v>663</v>
      </c>
    </row>
    <row r="25" spans="2:10" ht="15" x14ac:dyDescent="0.25">
      <c r="B25" s="268" t="s">
        <v>611</v>
      </c>
      <c r="C25" s="268" t="s">
        <v>611</v>
      </c>
      <c r="D25" s="268" t="s">
        <v>106</v>
      </c>
      <c r="E25" s="268"/>
      <c r="J25" s="13" t="s">
        <v>665</v>
      </c>
    </row>
    <row r="26" spans="2:10" ht="15" x14ac:dyDescent="0.25">
      <c r="B26" s="268"/>
      <c r="C26" s="268" t="s">
        <v>106</v>
      </c>
      <c r="D26" s="268"/>
      <c r="E26" s="268"/>
      <c r="J26" s="13" t="s">
        <v>789</v>
      </c>
    </row>
    <row r="27" spans="2:10" ht="15" x14ac:dyDescent="0.25">
      <c r="B27" s="337"/>
      <c r="C27" s="337"/>
      <c r="D27" s="337"/>
      <c r="E27" s="337"/>
      <c r="H27" s="251" t="s">
        <v>263</v>
      </c>
    </row>
    <row r="28" spans="2:10" ht="15" x14ac:dyDescent="0.25">
      <c r="B28" s="268"/>
      <c r="C28" s="268"/>
      <c r="D28" s="268"/>
      <c r="E28" s="268" t="s">
        <v>106</v>
      </c>
      <c r="I28" s="13" t="s">
        <v>675</v>
      </c>
    </row>
    <row r="29" spans="2:10" ht="15" x14ac:dyDescent="0.25">
      <c r="B29" s="268" t="s">
        <v>106</v>
      </c>
      <c r="C29" s="268" t="s">
        <v>106</v>
      </c>
      <c r="D29" s="268" t="s">
        <v>106</v>
      </c>
      <c r="E29" s="268"/>
      <c r="I29" s="13" t="s">
        <v>676</v>
      </c>
    </row>
    <row r="30" spans="2:10" ht="15" x14ac:dyDescent="0.25">
      <c r="B30" s="268"/>
      <c r="C30" s="268" t="s">
        <v>611</v>
      </c>
      <c r="D30" s="268"/>
      <c r="E30" s="268"/>
      <c r="I30" s="13" t="s">
        <v>677</v>
      </c>
    </row>
    <row r="31" spans="2:10" ht="15" x14ac:dyDescent="0.25">
      <c r="B31" s="268" t="s">
        <v>611</v>
      </c>
      <c r="C31" s="268" t="s">
        <v>611</v>
      </c>
      <c r="D31" s="268" t="s">
        <v>611</v>
      </c>
      <c r="E31" s="268" t="s">
        <v>611</v>
      </c>
      <c r="I31" s="13" t="s">
        <v>681</v>
      </c>
    </row>
    <row r="32" spans="2:10" ht="15" x14ac:dyDescent="0.25">
      <c r="B32" s="338"/>
      <c r="C32" s="338"/>
      <c r="D32" s="338"/>
      <c r="E32" s="338"/>
    </row>
    <row r="33" spans="1:9" ht="15" x14ac:dyDescent="0.25">
      <c r="B33" s="339"/>
      <c r="C33" s="339"/>
      <c r="D33" s="339"/>
      <c r="E33" s="339"/>
      <c r="G33" s="251" t="s">
        <v>421</v>
      </c>
      <c r="H33" s="16"/>
      <c r="I33" s="16"/>
    </row>
    <row r="34" spans="1:9" ht="15" x14ac:dyDescent="0.25">
      <c r="B34" s="268"/>
      <c r="C34" s="268"/>
      <c r="D34" s="268" t="s">
        <v>611</v>
      </c>
      <c r="E34" s="268"/>
      <c r="H34" s="57" t="s">
        <v>748</v>
      </c>
    </row>
    <row r="35" spans="1:9" ht="15" x14ac:dyDescent="0.25">
      <c r="B35" s="336"/>
      <c r="C35" s="336"/>
      <c r="D35" s="336"/>
      <c r="E35" s="336"/>
    </row>
    <row r="36" spans="1:9" ht="15.75" x14ac:dyDescent="0.25">
      <c r="B36" s="417" t="s">
        <v>612</v>
      </c>
      <c r="C36" s="336"/>
      <c r="D36" s="336"/>
      <c r="E36" s="336"/>
    </row>
    <row r="37" spans="1:9" ht="15.75" x14ac:dyDescent="0.25">
      <c r="B37" s="417" t="s">
        <v>613</v>
      </c>
      <c r="C37" s="336"/>
      <c r="D37" s="336"/>
      <c r="E37" s="336"/>
    </row>
    <row r="38" spans="1:9" ht="15" x14ac:dyDescent="0.25">
      <c r="A38" s="336"/>
      <c r="B38" s="514" t="s">
        <v>915</v>
      </c>
    </row>
    <row r="39" spans="1:9" ht="15" x14ac:dyDescent="0.25">
      <c r="A39" s="336"/>
      <c r="B39" s="336"/>
      <c r="C39" s="336"/>
      <c r="D39" s="336"/>
    </row>
    <row r="40" spans="1:9" ht="15" x14ac:dyDescent="0.25">
      <c r="A40" s="336"/>
      <c r="B40" s="336"/>
      <c r="C40" s="336"/>
      <c r="D40" s="336"/>
    </row>
    <row r="41" spans="1:9" ht="15" x14ac:dyDescent="0.25">
      <c r="A41" s="336"/>
      <c r="B41" s="336"/>
      <c r="C41" s="336"/>
      <c r="D41" s="336"/>
    </row>
    <row r="42" spans="1:9" ht="15" x14ac:dyDescent="0.25">
      <c r="A42" s="254"/>
      <c r="B42" s="254"/>
      <c r="C42" s="254"/>
      <c r="D42" s="254"/>
    </row>
  </sheetData>
  <customSheetViews>
    <customSheetView guid="{5085D6F4-6404-4163-9CA4-2DF30C83B0B6}">
      <selection activeCell="F28" sqref="F28"/>
      <pageMargins left="0.7" right="0.7" top="0.75" bottom="0.75" header="0.3" footer="0.3"/>
    </customSheetView>
  </customSheetViews>
  <pageMargins left="0.7" right="0.7" top="0.75" bottom="0.75" header="0.3" footer="0.3"/>
  <pageSetup scale="70" fitToHeight="0" orientation="landscape" horizontalDpi="300" verticalDpi="300" r:id="rId1"/>
  <headerFooter>
    <oddHeader>&amp;L&amp;A&amp;C&amp;F</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32"/>
  <sheetViews>
    <sheetView zoomScale="70" zoomScaleNormal="70" workbookViewId="0">
      <selection activeCell="E5" sqref="E5"/>
    </sheetView>
  </sheetViews>
  <sheetFormatPr defaultRowHeight="15" x14ac:dyDescent="0.25"/>
  <cols>
    <col min="5" max="5" width="9.140625" customWidth="1"/>
    <col min="7" max="7" width="13.85546875" customWidth="1"/>
  </cols>
  <sheetData>
    <row r="1" spans="1:6" s="372" customFormat="1" ht="24" thickBot="1" x14ac:dyDescent="0.4">
      <c r="A1" s="250" t="s">
        <v>541</v>
      </c>
    </row>
    <row r="2" spans="1:6" ht="15.75" thickTop="1" x14ac:dyDescent="0.25"/>
    <row r="3" spans="1:6" x14ac:dyDescent="0.25">
      <c r="A3" s="375" t="s">
        <v>544</v>
      </c>
      <c r="B3" s="370"/>
      <c r="C3" s="370"/>
      <c r="D3" s="370"/>
    </row>
    <row r="4" spans="1:6" x14ac:dyDescent="0.25">
      <c r="D4" s="376" t="s">
        <v>542</v>
      </c>
      <c r="E4" t="s">
        <v>931</v>
      </c>
    </row>
    <row r="5" spans="1:6" x14ac:dyDescent="0.25">
      <c r="D5" s="376" t="s">
        <v>543</v>
      </c>
      <c r="E5" s="520">
        <v>2012</v>
      </c>
      <c r="F5" s="520"/>
    </row>
    <row r="6" spans="1:6" x14ac:dyDescent="0.25">
      <c r="D6" s="376" t="s">
        <v>549</v>
      </c>
      <c r="E6" s="520" t="s">
        <v>952</v>
      </c>
      <c r="F6" s="520"/>
    </row>
    <row r="7" spans="1:6" x14ac:dyDescent="0.25">
      <c r="D7" s="376"/>
    </row>
    <row r="8" spans="1:6" x14ac:dyDescent="0.25">
      <c r="D8" s="376" t="s">
        <v>546</v>
      </c>
      <c r="E8" t="s">
        <v>930</v>
      </c>
    </row>
    <row r="9" spans="1:6" x14ac:dyDescent="0.25">
      <c r="D9" s="376" t="s">
        <v>547</v>
      </c>
      <c r="E9" t="s">
        <v>929</v>
      </c>
    </row>
    <row r="10" spans="1:6" x14ac:dyDescent="0.25">
      <c r="D10" s="374"/>
    </row>
    <row r="11" spans="1:6" x14ac:dyDescent="0.25">
      <c r="D11" s="376" t="s">
        <v>550</v>
      </c>
      <c r="E11" t="s">
        <v>932</v>
      </c>
    </row>
    <row r="12" spans="1:6" x14ac:dyDescent="0.25">
      <c r="D12" s="376" t="s">
        <v>404</v>
      </c>
      <c r="E12" t="s">
        <v>246</v>
      </c>
    </row>
    <row r="13" spans="1:6" x14ac:dyDescent="0.25">
      <c r="D13" s="373"/>
    </row>
    <row r="14" spans="1:6" x14ac:dyDescent="0.25">
      <c r="A14" s="375" t="s">
        <v>662</v>
      </c>
      <c r="B14" s="370"/>
      <c r="C14" s="370"/>
      <c r="D14" s="370"/>
    </row>
    <row r="16" spans="1:6" x14ac:dyDescent="0.25">
      <c r="D16" s="376" t="s">
        <v>545</v>
      </c>
      <c r="E16" t="s">
        <v>934</v>
      </c>
    </row>
    <row r="17" spans="1:7" x14ac:dyDescent="0.25">
      <c r="D17" s="376" t="s">
        <v>548</v>
      </c>
      <c r="E17" t="s">
        <v>933</v>
      </c>
    </row>
    <row r="18" spans="1:7" x14ac:dyDescent="0.25">
      <c r="D18" s="374"/>
    </row>
    <row r="19" spans="1:7" x14ac:dyDescent="0.25">
      <c r="D19" s="376" t="s">
        <v>550</v>
      </c>
      <c r="E19" t="s">
        <v>932</v>
      </c>
    </row>
    <row r="20" spans="1:7" x14ac:dyDescent="0.25">
      <c r="D20" s="376" t="s">
        <v>404</v>
      </c>
      <c r="E20" t="s">
        <v>246</v>
      </c>
    </row>
    <row r="22" spans="1:7" x14ac:dyDescent="0.25">
      <c r="A22" s="375" t="s">
        <v>796</v>
      </c>
      <c r="B22" s="370"/>
      <c r="C22" s="370"/>
      <c r="D22" s="370"/>
      <c r="E22" s="370"/>
      <c r="F22" s="370"/>
      <c r="G22" s="370"/>
    </row>
    <row r="23" spans="1:7" x14ac:dyDescent="0.25">
      <c r="A23" s="464" t="s">
        <v>840</v>
      </c>
    </row>
    <row r="25" spans="1:7" x14ac:dyDescent="0.25">
      <c r="A25" s="601" t="s">
        <v>797</v>
      </c>
      <c r="B25" s="601" t="s">
        <v>798</v>
      </c>
      <c r="C25" s="602" t="s">
        <v>799</v>
      </c>
      <c r="D25" s="602"/>
      <c r="E25" s="602"/>
      <c r="F25" s="602" t="s">
        <v>803</v>
      </c>
      <c r="G25" s="602"/>
    </row>
    <row r="26" spans="1:7" ht="45" x14ac:dyDescent="0.25">
      <c r="A26" s="602"/>
      <c r="B26" s="602"/>
      <c r="C26" s="480" t="s">
        <v>800</v>
      </c>
      <c r="D26" s="480" t="s">
        <v>801</v>
      </c>
      <c r="E26" s="480" t="s">
        <v>802</v>
      </c>
      <c r="F26" s="480" t="s">
        <v>804</v>
      </c>
      <c r="G26" s="480" t="s">
        <v>805</v>
      </c>
    </row>
    <row r="27" spans="1:7" ht="45" x14ac:dyDescent="0.25">
      <c r="A27" s="478" t="s">
        <v>806</v>
      </c>
      <c r="B27" s="478" t="s">
        <v>811</v>
      </c>
      <c r="C27" s="479" t="s">
        <v>814</v>
      </c>
      <c r="D27" s="478" t="s">
        <v>819</v>
      </c>
      <c r="E27" s="479" t="s">
        <v>824</v>
      </c>
      <c r="F27" s="478" t="s">
        <v>828</v>
      </c>
      <c r="G27" s="478" t="s">
        <v>832</v>
      </c>
    </row>
    <row r="28" spans="1:7" ht="45" x14ac:dyDescent="0.25">
      <c r="A28" s="516" t="s">
        <v>807</v>
      </c>
      <c r="B28" s="516" t="s">
        <v>811</v>
      </c>
      <c r="C28" s="517" t="s">
        <v>815</v>
      </c>
      <c r="D28" s="516" t="s">
        <v>820</v>
      </c>
      <c r="E28" s="517" t="s">
        <v>825</v>
      </c>
      <c r="F28" s="516" t="s">
        <v>828</v>
      </c>
      <c r="G28" s="516" t="s">
        <v>833</v>
      </c>
    </row>
    <row r="29" spans="1:7" ht="45" x14ac:dyDescent="0.25">
      <c r="A29" s="478" t="s">
        <v>808</v>
      </c>
      <c r="B29" s="478" t="s">
        <v>811</v>
      </c>
      <c r="C29" s="479" t="s">
        <v>816</v>
      </c>
      <c r="D29" s="478" t="s">
        <v>821</v>
      </c>
      <c r="E29" s="479" t="s">
        <v>826</v>
      </c>
      <c r="F29" s="478" t="s">
        <v>829</v>
      </c>
      <c r="G29" s="478" t="s">
        <v>834</v>
      </c>
    </row>
    <row r="30" spans="1:7" ht="45" x14ac:dyDescent="0.25">
      <c r="A30" s="478" t="s">
        <v>809</v>
      </c>
      <c r="B30" s="478" t="s">
        <v>812</v>
      </c>
      <c r="C30" s="479" t="s">
        <v>817</v>
      </c>
      <c r="D30" s="478" t="s">
        <v>822</v>
      </c>
      <c r="E30" s="479" t="s">
        <v>827</v>
      </c>
      <c r="F30" s="479" t="s">
        <v>830</v>
      </c>
      <c r="G30" s="478" t="s">
        <v>793</v>
      </c>
    </row>
    <row r="31" spans="1:7" ht="45" x14ac:dyDescent="0.25">
      <c r="A31" s="478" t="s">
        <v>810</v>
      </c>
      <c r="B31" s="478" t="s">
        <v>813</v>
      </c>
      <c r="C31" s="479" t="s">
        <v>818</v>
      </c>
      <c r="D31" s="478" t="s">
        <v>823</v>
      </c>
      <c r="E31" s="479" t="s">
        <v>827</v>
      </c>
      <c r="F31" s="479" t="s">
        <v>831</v>
      </c>
      <c r="G31" s="478" t="s">
        <v>794</v>
      </c>
    </row>
    <row r="32" spans="1:7" x14ac:dyDescent="0.25">
      <c r="A32" t="s">
        <v>835</v>
      </c>
    </row>
  </sheetData>
  <mergeCells count="4">
    <mergeCell ref="A25:A26"/>
    <mergeCell ref="B25:B26"/>
    <mergeCell ref="C25:E25"/>
    <mergeCell ref="F25:G25"/>
  </mergeCells>
  <hyperlinks>
    <hyperlink ref="A23" r:id="rId1" display="Source: Dewberry - Preliminary findings from the National Enhanced Elevation Assessment"/>
  </hyperlinks>
  <pageMargins left="0.7" right="0.7" top="0.75" bottom="0.75" header="0.3" footer="0.3"/>
  <pageSetup fitToHeight="0" orientation="landscape" r:id="rId2"/>
  <headerFooter>
    <oddHeader>&amp;L&amp;A&amp;C&amp;F</oddHeader>
    <oddFooter>Page &amp;P of &amp;N</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workbookViewId="0">
      <selection activeCell="F28" sqref="F28"/>
    </sheetView>
  </sheetViews>
  <sheetFormatPr defaultRowHeight="15" x14ac:dyDescent="0.25"/>
  <cols>
    <col min="15" max="15" width="13.140625" customWidth="1"/>
  </cols>
  <sheetData>
    <row r="1" spans="1:12" s="372" customFormat="1" ht="24" thickBot="1" x14ac:dyDescent="0.4">
      <c r="A1" s="250" t="s">
        <v>705</v>
      </c>
    </row>
    <row r="2" spans="1:12" ht="15.75" thickTop="1" x14ac:dyDescent="0.25"/>
    <row r="3" spans="1:12" x14ac:dyDescent="0.25">
      <c r="A3" s="369" t="s">
        <v>505</v>
      </c>
      <c r="B3" s="16"/>
      <c r="C3" s="467"/>
      <c r="D3" s="467"/>
      <c r="E3" s="370"/>
      <c r="F3" s="370"/>
      <c r="G3" s="370"/>
      <c r="I3" s="375" t="s">
        <v>765</v>
      </c>
      <c r="J3" s="375"/>
      <c r="K3" s="375"/>
      <c r="L3" s="375"/>
    </row>
    <row r="4" spans="1:12" x14ac:dyDescent="0.25">
      <c r="A4" s="464" t="s">
        <v>706</v>
      </c>
      <c r="C4" s="365"/>
      <c r="D4" s="365"/>
    </row>
    <row r="5" spans="1:12" x14ac:dyDescent="0.25">
      <c r="B5" s="13"/>
      <c r="C5" s="365"/>
      <c r="D5" s="365"/>
    </row>
    <row r="6" spans="1:12" x14ac:dyDescent="0.25">
      <c r="B6" s="13"/>
      <c r="D6" s="465" t="s">
        <v>723</v>
      </c>
    </row>
    <row r="7" spans="1:12" x14ac:dyDescent="0.25">
      <c r="B7" s="13"/>
      <c r="D7" s="466"/>
    </row>
    <row r="8" spans="1:12" x14ac:dyDescent="0.25">
      <c r="B8" s="13"/>
      <c r="D8" s="465" t="s">
        <v>724</v>
      </c>
    </row>
    <row r="9" spans="1:12" x14ac:dyDescent="0.25">
      <c r="B9" s="13"/>
      <c r="D9" s="466"/>
    </row>
    <row r="10" spans="1:12" x14ac:dyDescent="0.25">
      <c r="B10" s="13"/>
      <c r="D10" s="465" t="s">
        <v>725</v>
      </c>
    </row>
    <row r="11" spans="1:12" x14ac:dyDescent="0.25">
      <c r="B11" s="13"/>
      <c r="D11" s="466"/>
    </row>
    <row r="12" spans="1:12" x14ac:dyDescent="0.25">
      <c r="B12" s="13"/>
      <c r="D12" s="465" t="s">
        <v>726</v>
      </c>
    </row>
    <row r="13" spans="1:12" x14ac:dyDescent="0.25">
      <c r="D13" s="466"/>
    </row>
    <row r="14" spans="1:12" x14ac:dyDescent="0.25">
      <c r="D14" s="465" t="s">
        <v>727</v>
      </c>
    </row>
    <row r="17" spans="1:7" x14ac:dyDescent="0.25">
      <c r="A17" s="375" t="s">
        <v>707</v>
      </c>
      <c r="B17" s="370"/>
      <c r="C17" s="370"/>
      <c r="D17" s="370"/>
      <c r="E17" s="370"/>
      <c r="F17" s="370"/>
      <c r="G17" s="370"/>
    </row>
    <row r="18" spans="1:7" x14ac:dyDescent="0.25">
      <c r="A18" s="464" t="s">
        <v>795</v>
      </c>
    </row>
  </sheetData>
  <hyperlinks>
    <hyperlink ref="A4" r:id="rId1"/>
    <hyperlink ref="A18" r:id="rId2"/>
  </hyperlinks>
  <pageMargins left="0.7" right="0.7" top="0.75" bottom="0.75" header="0.3" footer="0.3"/>
  <pageSetup fitToHeight="0" orientation="landscape" r:id="rId3"/>
  <headerFooter>
    <oddHeader>&amp;L&amp;A&amp;C&amp;F</oddHeader>
    <oddFooter>Page &amp;P of &amp;N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6"/>
  <sheetViews>
    <sheetView workbookViewId="0">
      <selection sqref="A1:XFD1"/>
    </sheetView>
  </sheetViews>
  <sheetFormatPr defaultRowHeight="15" x14ac:dyDescent="0.25"/>
  <cols>
    <col min="14" max="14" width="14.5703125" customWidth="1"/>
    <col min="15" max="15" width="10" customWidth="1"/>
    <col min="16" max="16" width="12.140625" customWidth="1"/>
    <col min="17" max="17" width="11.7109375" customWidth="1"/>
    <col min="21" max="21" width="12.85546875" customWidth="1"/>
    <col min="22" max="22" width="8.42578125" customWidth="1"/>
    <col min="23" max="23" width="12.7109375" customWidth="1"/>
  </cols>
  <sheetData>
    <row r="1" spans="1:24" s="372" customFormat="1" ht="24" thickBot="1" x14ac:dyDescent="0.4">
      <c r="A1" s="250" t="s">
        <v>617</v>
      </c>
    </row>
    <row r="2" spans="1:24" ht="15.75" thickTop="1" x14ac:dyDescent="0.25"/>
    <row r="3" spans="1:24" x14ac:dyDescent="0.25">
      <c r="A3" s="374" t="s">
        <v>614</v>
      </c>
      <c r="O3" s="375" t="s">
        <v>640</v>
      </c>
      <c r="P3" s="370"/>
      <c r="Q3" s="370"/>
      <c r="R3" s="370"/>
    </row>
    <row r="4" spans="1:24" x14ac:dyDescent="0.25">
      <c r="A4" s="418"/>
      <c r="P4" s="430"/>
      <c r="Q4" s="430"/>
      <c r="R4" s="430"/>
      <c r="S4" s="428" t="s">
        <v>639</v>
      </c>
      <c r="T4" s="428" t="s">
        <v>642</v>
      </c>
      <c r="U4" s="428" t="s">
        <v>644</v>
      </c>
      <c r="V4" s="374"/>
    </row>
    <row r="5" spans="1:24" x14ac:dyDescent="0.25">
      <c r="P5" s="428" t="s">
        <v>623</v>
      </c>
      <c r="Q5" s="428" t="s">
        <v>121</v>
      </c>
      <c r="R5" s="428" t="s">
        <v>628</v>
      </c>
      <c r="S5" s="428" t="s">
        <v>631</v>
      </c>
      <c r="T5" s="429" t="s">
        <v>643</v>
      </c>
      <c r="U5" s="429" t="s">
        <v>645</v>
      </c>
      <c r="V5" s="423"/>
    </row>
    <row r="6" spans="1:24" x14ac:dyDescent="0.25">
      <c r="P6" s="428" t="s">
        <v>624</v>
      </c>
      <c r="Q6" s="428" t="s">
        <v>626</v>
      </c>
      <c r="R6" s="428" t="s">
        <v>629</v>
      </c>
      <c r="S6" s="428" t="s">
        <v>632</v>
      </c>
      <c r="T6" s="428" t="s">
        <v>641</v>
      </c>
      <c r="U6" s="428" t="s">
        <v>646</v>
      </c>
      <c r="V6" s="374"/>
    </row>
    <row r="7" spans="1:24" x14ac:dyDescent="0.25">
      <c r="P7" s="428" t="s">
        <v>625</v>
      </c>
      <c r="Q7" s="428" t="s">
        <v>627</v>
      </c>
      <c r="R7" s="428" t="s">
        <v>658</v>
      </c>
      <c r="S7" s="428" t="s">
        <v>630</v>
      </c>
      <c r="T7" s="428" t="s">
        <v>636</v>
      </c>
      <c r="U7" s="428" t="s">
        <v>647</v>
      </c>
      <c r="V7" s="374"/>
    </row>
    <row r="8" spans="1:24" x14ac:dyDescent="0.25">
      <c r="O8" s="374" t="s">
        <v>619</v>
      </c>
      <c r="P8" s="420"/>
      <c r="Q8" s="420"/>
      <c r="R8" s="420"/>
      <c r="S8" s="426"/>
      <c r="T8" s="426"/>
      <c r="U8" s="425"/>
    </row>
    <row r="9" spans="1:24" x14ac:dyDescent="0.25">
      <c r="A9" s="374" t="s">
        <v>615</v>
      </c>
      <c r="O9" s="374" t="s">
        <v>620</v>
      </c>
      <c r="P9" s="420"/>
      <c r="Q9" s="420"/>
      <c r="R9" s="420"/>
      <c r="S9" s="426"/>
      <c r="T9" s="426"/>
      <c r="U9" s="425"/>
    </row>
    <row r="10" spans="1:24" x14ac:dyDescent="0.25">
      <c r="O10" s="374" t="s">
        <v>621</v>
      </c>
      <c r="P10" s="420"/>
      <c r="Q10" s="420"/>
      <c r="R10" s="420"/>
      <c r="S10" s="426"/>
      <c r="T10" s="426"/>
      <c r="U10" s="425"/>
    </row>
    <row r="11" spans="1:24" x14ac:dyDescent="0.25">
      <c r="O11" s="374" t="s">
        <v>622</v>
      </c>
      <c r="P11" s="420"/>
      <c r="Q11" s="420"/>
      <c r="R11" s="420"/>
      <c r="S11" s="426"/>
      <c r="T11" s="426"/>
      <c r="U11" s="425"/>
    </row>
    <row r="12" spans="1:24" x14ac:dyDescent="0.25">
      <c r="S12" s="428" t="s">
        <v>648</v>
      </c>
      <c r="T12" s="428" t="s">
        <v>648</v>
      </c>
    </row>
    <row r="13" spans="1:24" x14ac:dyDescent="0.25">
      <c r="S13" s="428" t="s">
        <v>648</v>
      </c>
      <c r="T13" s="428" t="s">
        <v>648</v>
      </c>
    </row>
    <row r="14" spans="1:24" x14ac:dyDescent="0.25">
      <c r="S14" s="428" t="s">
        <v>648</v>
      </c>
      <c r="T14" s="428" t="s">
        <v>648</v>
      </c>
    </row>
    <row r="15" spans="1:24" x14ac:dyDescent="0.25">
      <c r="S15" s="429" t="s">
        <v>648</v>
      </c>
      <c r="T15" s="429" t="s">
        <v>648</v>
      </c>
    </row>
    <row r="16" spans="1:24" x14ac:dyDescent="0.25">
      <c r="N16" s="375" t="s">
        <v>656</v>
      </c>
      <c r="O16" s="370"/>
      <c r="P16" s="370"/>
      <c r="Q16" s="370"/>
      <c r="R16" s="370"/>
      <c r="S16" s="427" t="s">
        <v>659</v>
      </c>
      <c r="T16" s="431" t="s">
        <v>659</v>
      </c>
      <c r="U16" s="424" t="s">
        <v>657</v>
      </c>
      <c r="V16" s="370"/>
      <c r="W16" s="370"/>
      <c r="X16" s="370"/>
    </row>
    <row r="18" spans="14:24" x14ac:dyDescent="0.25">
      <c r="N18" s="432" t="s">
        <v>660</v>
      </c>
      <c r="O18" s="432" t="s">
        <v>650</v>
      </c>
      <c r="P18" s="432" t="s">
        <v>651</v>
      </c>
      <c r="Q18" s="432" t="s">
        <v>652</v>
      </c>
      <c r="R18" s="432" t="s">
        <v>653</v>
      </c>
      <c r="U18" s="432" t="s">
        <v>633</v>
      </c>
      <c r="V18" s="432" t="s">
        <v>635</v>
      </c>
      <c r="W18" s="432" t="s">
        <v>637</v>
      </c>
      <c r="X18" s="432" t="s">
        <v>654</v>
      </c>
    </row>
    <row r="19" spans="14:24" ht="15.75" thickBot="1" x14ac:dyDescent="0.3">
      <c r="N19" s="433" t="s">
        <v>661</v>
      </c>
      <c r="O19" s="433" t="s">
        <v>636</v>
      </c>
      <c r="P19" s="433" t="s">
        <v>636</v>
      </c>
      <c r="Q19" s="433" t="s">
        <v>636</v>
      </c>
      <c r="R19" s="433" t="s">
        <v>636</v>
      </c>
      <c r="U19" s="433" t="s">
        <v>634</v>
      </c>
      <c r="V19" s="433" t="s">
        <v>636</v>
      </c>
      <c r="W19" s="433" t="s">
        <v>649</v>
      </c>
      <c r="X19" s="433" t="s">
        <v>655</v>
      </c>
    </row>
    <row r="20" spans="14:24" ht="15.75" thickTop="1" x14ac:dyDescent="0.25"/>
    <row r="34" spans="1:1" x14ac:dyDescent="0.25">
      <c r="A34" s="419" t="s">
        <v>616</v>
      </c>
    </row>
    <row r="56" spans="1:6" x14ac:dyDescent="0.25">
      <c r="A56" s="421" t="s">
        <v>638</v>
      </c>
      <c r="B56" s="422"/>
      <c r="C56" s="422"/>
      <c r="D56" s="422"/>
      <c r="E56" s="422"/>
      <c r="F56" s="422"/>
    </row>
  </sheetData>
  <pageMargins left="0.7" right="0.7" top="0.75" bottom="0.75" header="0.3" footer="0.3"/>
  <pageSetup scale="52" fitToHeight="0" orientation="landscape" horizontalDpi="300" verticalDpi="300" r:id="rId1"/>
  <headerFooter>
    <oddHeader>&amp;L&amp;A&amp;C&amp;F</oddHeader>
    <oddFooter>Page &amp;P of &amp;N</oddFooter>
  </headerFooter>
  <rowBreaks count="1" manualBreakCount="1">
    <brk id="33"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topLeftCell="A7" workbookViewId="0">
      <selection activeCell="O13" sqref="O13"/>
    </sheetView>
  </sheetViews>
  <sheetFormatPr defaultRowHeight="15" x14ac:dyDescent="0.25"/>
  <sheetData>
    <row r="1" spans="1:4" s="372" customFormat="1" ht="24" thickBot="1" x14ac:dyDescent="0.4">
      <c r="A1" s="250" t="s">
        <v>787</v>
      </c>
    </row>
    <row r="2" spans="1:4" ht="15.75" thickTop="1" x14ac:dyDescent="0.25">
      <c r="A2">
        <v>0.1</v>
      </c>
      <c r="B2" t="s">
        <v>837</v>
      </c>
      <c r="C2" t="s">
        <v>780</v>
      </c>
    </row>
    <row r="4" spans="1:4" x14ac:dyDescent="0.25">
      <c r="A4">
        <v>0.11</v>
      </c>
      <c r="B4" t="s">
        <v>837</v>
      </c>
      <c r="C4" t="s">
        <v>784</v>
      </c>
    </row>
    <row r="5" spans="1:4" x14ac:dyDescent="0.25">
      <c r="C5" t="s">
        <v>785</v>
      </c>
    </row>
    <row r="6" spans="1:4" x14ac:dyDescent="0.25">
      <c r="C6" t="s">
        <v>786</v>
      </c>
    </row>
    <row r="8" spans="1:4" x14ac:dyDescent="0.25">
      <c r="A8">
        <v>0.12</v>
      </c>
      <c r="B8" t="s">
        <v>837</v>
      </c>
      <c r="C8" t="s">
        <v>788</v>
      </c>
    </row>
    <row r="9" spans="1:4" x14ac:dyDescent="0.25">
      <c r="C9" t="s">
        <v>791</v>
      </c>
    </row>
    <row r="11" spans="1:4" x14ac:dyDescent="0.25">
      <c r="A11">
        <v>0.13</v>
      </c>
      <c r="B11" t="s">
        <v>836</v>
      </c>
      <c r="C11" t="s">
        <v>841</v>
      </c>
    </row>
    <row r="12" spans="1:4" x14ac:dyDescent="0.25">
      <c r="C12" t="s">
        <v>839</v>
      </c>
    </row>
    <row r="13" spans="1:4" x14ac:dyDescent="0.25">
      <c r="C13" t="s">
        <v>846</v>
      </c>
    </row>
    <row r="15" spans="1:4" x14ac:dyDescent="0.25">
      <c r="A15">
        <v>1</v>
      </c>
      <c r="B15" t="s">
        <v>847</v>
      </c>
      <c r="C15" t="s">
        <v>850</v>
      </c>
    </row>
    <row r="16" spans="1:4" x14ac:dyDescent="0.25">
      <c r="D16" t="s">
        <v>851</v>
      </c>
    </row>
    <row r="17" spans="1:4" x14ac:dyDescent="0.25">
      <c r="D17" t="s">
        <v>855</v>
      </c>
    </row>
    <row r="18" spans="1:4" x14ac:dyDescent="0.25">
      <c r="D18" t="s">
        <v>856</v>
      </c>
    </row>
    <row r="19" spans="1:4" x14ac:dyDescent="0.25">
      <c r="C19" t="s">
        <v>857</v>
      </c>
    </row>
    <row r="21" spans="1:4" x14ac:dyDescent="0.25">
      <c r="A21">
        <v>1.1000000000000001</v>
      </c>
      <c r="B21" t="s">
        <v>859</v>
      </c>
      <c r="C21" t="s">
        <v>862</v>
      </c>
    </row>
    <row r="23" spans="1:4" x14ac:dyDescent="0.25">
      <c r="A23">
        <v>1.2</v>
      </c>
      <c r="B23" t="s">
        <v>864</v>
      </c>
      <c r="C23" t="s">
        <v>867</v>
      </c>
    </row>
    <row r="24" spans="1:4" x14ac:dyDescent="0.25">
      <c r="C24" t="s">
        <v>869</v>
      </c>
    </row>
    <row r="25" spans="1:4" x14ac:dyDescent="0.25">
      <c r="C25" t="s">
        <v>870</v>
      </c>
    </row>
    <row r="26" spans="1:4" x14ac:dyDescent="0.25">
      <c r="C26" t="s">
        <v>903</v>
      </c>
    </row>
    <row r="27" spans="1:4" x14ac:dyDescent="0.25">
      <c r="C27" t="s">
        <v>904</v>
      </c>
    </row>
    <row r="28" spans="1:4" x14ac:dyDescent="0.25">
      <c r="C28" t="s">
        <v>905</v>
      </c>
    </row>
    <row r="29" spans="1:4" x14ac:dyDescent="0.25">
      <c r="C29" t="s">
        <v>916</v>
      </c>
    </row>
  </sheetData>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2"/>
  <sheetViews>
    <sheetView topLeftCell="A14" zoomScale="80" zoomScaleNormal="80" workbookViewId="0">
      <selection activeCell="A26" sqref="A26"/>
    </sheetView>
  </sheetViews>
  <sheetFormatPr defaultRowHeight="15" x14ac:dyDescent="0.25"/>
  <cols>
    <col min="1" max="1" width="25.28515625" customWidth="1"/>
    <col min="2" max="2" width="20.7109375" customWidth="1"/>
    <col min="3" max="3" width="42.7109375" customWidth="1"/>
    <col min="4" max="4" width="38.140625" customWidth="1"/>
    <col min="5" max="5" width="12.28515625" customWidth="1"/>
    <col min="6" max="6" width="34.5703125" customWidth="1"/>
  </cols>
  <sheetData>
    <row r="1" spans="1:6" s="248" customFormat="1" ht="24" thickBot="1" x14ac:dyDescent="0.4">
      <c r="A1" s="247" t="s">
        <v>858</v>
      </c>
    </row>
    <row r="2" spans="1:6" ht="16.5" thickTop="1" thickBot="1" x14ac:dyDescent="0.3"/>
    <row r="3" spans="1:6" s="13" customFormat="1" ht="27.75" customHeight="1" thickBot="1" x14ac:dyDescent="0.3">
      <c r="A3" s="593" t="s">
        <v>471</v>
      </c>
      <c r="B3" s="594"/>
      <c r="C3" s="594"/>
      <c r="D3" s="594"/>
      <c r="E3" s="594"/>
      <c r="F3" s="595"/>
    </row>
    <row r="4" spans="1:6" s="13" customFormat="1" ht="15" customHeight="1" x14ac:dyDescent="0.2">
      <c r="A4" s="112" t="s">
        <v>126</v>
      </c>
      <c r="B4" s="113" t="s">
        <v>118</v>
      </c>
      <c r="C4" s="114" t="s">
        <v>10</v>
      </c>
      <c r="D4" s="113" t="s">
        <v>115</v>
      </c>
      <c r="E4" s="113" t="s">
        <v>136</v>
      </c>
      <c r="F4" s="115" t="s">
        <v>125</v>
      </c>
    </row>
    <row r="5" spans="1:6" s="13" customFormat="1" ht="15" customHeight="1" thickBot="1" x14ac:dyDescent="0.25">
      <c r="A5" s="117"/>
      <c r="B5" s="118"/>
      <c r="C5" s="119"/>
      <c r="D5" s="118"/>
      <c r="E5" s="118"/>
      <c r="F5" s="120"/>
    </row>
    <row r="6" spans="1:6" s="13" customFormat="1" x14ac:dyDescent="0.25">
      <c r="A6" s="569" t="s">
        <v>472</v>
      </c>
      <c r="B6" s="570"/>
      <c r="C6" s="570"/>
      <c r="D6" s="570"/>
      <c r="E6" s="570"/>
      <c r="F6" s="570"/>
    </row>
    <row r="7" spans="1:6" s="13" customFormat="1" ht="75.75" customHeight="1" x14ac:dyDescent="0.2">
      <c r="A7" s="503" t="s">
        <v>128</v>
      </c>
      <c r="B7" s="446" t="s">
        <v>891</v>
      </c>
      <c r="C7" s="437" t="s">
        <v>522</v>
      </c>
      <c r="D7" s="442" t="s">
        <v>565</v>
      </c>
      <c r="E7" s="95">
        <v>3.1</v>
      </c>
      <c r="F7" s="455" t="s">
        <v>1004</v>
      </c>
    </row>
    <row r="8" spans="1:6" s="13" customFormat="1" ht="78.75" customHeight="1" x14ac:dyDescent="0.2">
      <c r="A8" s="503" t="s">
        <v>127</v>
      </c>
      <c r="B8" s="446" t="s">
        <v>892</v>
      </c>
      <c r="C8" s="437" t="s">
        <v>529</v>
      </c>
      <c r="D8" s="442" t="s">
        <v>565</v>
      </c>
      <c r="E8" s="165" t="s">
        <v>60</v>
      </c>
      <c r="F8" s="455"/>
    </row>
    <row r="9" spans="1:6" s="13" customFormat="1" ht="75.75" customHeight="1" x14ac:dyDescent="0.2">
      <c r="A9" s="503" t="s">
        <v>130</v>
      </c>
      <c r="B9" s="446" t="s">
        <v>893</v>
      </c>
      <c r="C9" s="437" t="s">
        <v>521</v>
      </c>
      <c r="D9" s="442" t="s">
        <v>566</v>
      </c>
      <c r="E9" s="95">
        <v>3.1</v>
      </c>
      <c r="F9" s="455"/>
    </row>
    <row r="10" spans="1:6" s="13" customFormat="1" ht="75.75" customHeight="1" x14ac:dyDescent="0.2">
      <c r="A10" s="503" t="s">
        <v>130</v>
      </c>
      <c r="B10" s="446" t="s">
        <v>894</v>
      </c>
      <c r="C10" s="437" t="s">
        <v>163</v>
      </c>
      <c r="D10" s="442" t="s">
        <v>567</v>
      </c>
      <c r="E10" s="95">
        <v>3.1</v>
      </c>
      <c r="F10" s="455"/>
    </row>
    <row r="11" spans="1:6" s="13" customFormat="1" ht="73.5" customHeight="1" x14ac:dyDescent="0.2">
      <c r="A11" s="503" t="s">
        <v>127</v>
      </c>
      <c r="B11" s="446" t="s">
        <v>906</v>
      </c>
      <c r="C11" s="437" t="s">
        <v>474</v>
      </c>
      <c r="D11" s="442" t="s">
        <v>567</v>
      </c>
      <c r="E11" s="95">
        <v>3.1</v>
      </c>
      <c r="F11" s="455" t="s">
        <v>1003</v>
      </c>
    </row>
    <row r="12" spans="1:6" s="13" customFormat="1" ht="74.25" customHeight="1" x14ac:dyDescent="0.2">
      <c r="A12" s="503" t="s">
        <v>127</v>
      </c>
      <c r="B12" s="446" t="s">
        <v>907</v>
      </c>
      <c r="C12" s="437" t="s">
        <v>475</v>
      </c>
      <c r="D12" s="442" t="s">
        <v>567</v>
      </c>
      <c r="E12" s="95">
        <v>3.1</v>
      </c>
      <c r="F12" s="455" t="s">
        <v>1003</v>
      </c>
    </row>
    <row r="13" spans="1:6" s="13" customFormat="1" ht="74.25" customHeight="1" x14ac:dyDescent="0.2">
      <c r="A13" s="503" t="s">
        <v>127</v>
      </c>
      <c r="B13" s="446" t="s">
        <v>908</v>
      </c>
      <c r="C13" s="437" t="s">
        <v>476</v>
      </c>
      <c r="D13" s="442" t="s">
        <v>567</v>
      </c>
      <c r="E13" s="95">
        <v>3.1</v>
      </c>
      <c r="F13" s="455" t="s">
        <v>1003</v>
      </c>
    </row>
    <row r="14" spans="1:6" s="13" customFormat="1" ht="94.5" customHeight="1" x14ac:dyDescent="0.2">
      <c r="A14" s="503" t="s">
        <v>127</v>
      </c>
      <c r="B14" s="446" t="s">
        <v>897</v>
      </c>
      <c r="C14" s="437" t="s">
        <v>422</v>
      </c>
      <c r="D14" s="442" t="s">
        <v>567</v>
      </c>
      <c r="E14" s="95">
        <v>3.1</v>
      </c>
      <c r="F14" s="455" t="s">
        <v>1003</v>
      </c>
    </row>
    <row r="15" spans="1:6" s="13" customFormat="1" ht="78.75" customHeight="1" x14ac:dyDescent="0.2">
      <c r="A15" s="503" t="s">
        <v>127</v>
      </c>
      <c r="B15" s="446" t="s">
        <v>896</v>
      </c>
      <c r="C15" s="437" t="s">
        <v>164</v>
      </c>
      <c r="D15" s="442" t="s">
        <v>567</v>
      </c>
      <c r="E15" s="95">
        <v>3.1</v>
      </c>
      <c r="F15" s="4" t="s">
        <v>1005</v>
      </c>
    </row>
    <row r="16" spans="1:6" s="13" customFormat="1" ht="87.75" customHeight="1" thickBot="1" x14ac:dyDescent="0.25">
      <c r="A16" s="503" t="s">
        <v>130</v>
      </c>
      <c r="B16" s="445" t="s">
        <v>895</v>
      </c>
      <c r="C16" s="436" t="s">
        <v>478</v>
      </c>
      <c r="D16" s="167" t="s">
        <v>556</v>
      </c>
      <c r="E16" s="164">
        <v>3.5</v>
      </c>
      <c r="F16" s="456" t="s">
        <v>1007</v>
      </c>
    </row>
    <row r="17" spans="1:6" s="13" customFormat="1" ht="27.75" customHeight="1" thickBot="1" x14ac:dyDescent="0.3">
      <c r="A17" s="593" t="s">
        <v>469</v>
      </c>
      <c r="B17" s="594"/>
      <c r="C17" s="594"/>
      <c r="D17" s="594"/>
      <c r="E17" s="594"/>
      <c r="F17" s="595"/>
    </row>
    <row r="18" spans="1:6" s="13" customFormat="1" ht="15" customHeight="1" x14ac:dyDescent="0.2">
      <c r="A18" s="112" t="s">
        <v>126</v>
      </c>
      <c r="B18" s="113" t="s">
        <v>118</v>
      </c>
      <c r="C18" s="114" t="s">
        <v>10</v>
      </c>
      <c r="D18" s="113" t="s">
        <v>115</v>
      </c>
      <c r="E18" s="113" t="s">
        <v>136</v>
      </c>
      <c r="F18" s="115" t="s">
        <v>125</v>
      </c>
    </row>
    <row r="19" spans="1:6" s="13" customFormat="1" ht="15" customHeight="1" thickBot="1" x14ac:dyDescent="0.25">
      <c r="A19" s="117"/>
      <c r="B19" s="118"/>
      <c r="C19" s="119"/>
      <c r="D19" s="118"/>
      <c r="E19" s="118"/>
      <c r="F19" s="120"/>
    </row>
    <row r="20" spans="1:6" s="13" customFormat="1" ht="14.25" x14ac:dyDescent="0.2">
      <c r="A20" s="567" t="s">
        <v>470</v>
      </c>
      <c r="B20" s="596"/>
      <c r="C20" s="596"/>
      <c r="D20" s="596"/>
      <c r="E20" s="596"/>
      <c r="F20" s="596"/>
    </row>
    <row r="21" spans="1:6" s="13" customFormat="1" ht="60.75" customHeight="1" x14ac:dyDescent="0.2">
      <c r="A21" s="503" t="s">
        <v>127</v>
      </c>
      <c r="B21" s="445" t="s">
        <v>877</v>
      </c>
      <c r="C21" s="436" t="s">
        <v>865</v>
      </c>
      <c r="D21" s="167" t="s">
        <v>866</v>
      </c>
      <c r="E21" s="164"/>
      <c r="F21" s="456" t="s">
        <v>1024</v>
      </c>
    </row>
    <row r="22" spans="1:6" s="13" customFormat="1" ht="97.5" customHeight="1" x14ac:dyDescent="0.2">
      <c r="A22" s="503" t="s">
        <v>130</v>
      </c>
      <c r="B22" s="445" t="s">
        <v>878</v>
      </c>
      <c r="C22" s="436" t="s">
        <v>447</v>
      </c>
      <c r="D22" s="167" t="s">
        <v>485</v>
      </c>
      <c r="E22" s="164">
        <v>3.5</v>
      </c>
      <c r="F22" s="456" t="s">
        <v>1007</v>
      </c>
    </row>
    <row r="23" spans="1:6" s="13" customFormat="1" ht="108.75" customHeight="1" x14ac:dyDescent="0.2">
      <c r="A23" s="503" t="s">
        <v>130</v>
      </c>
      <c r="B23" s="446" t="s">
        <v>879</v>
      </c>
      <c r="C23" s="437" t="s">
        <v>182</v>
      </c>
      <c r="D23" s="442" t="s">
        <v>568</v>
      </c>
      <c r="E23" s="95">
        <v>3.1</v>
      </c>
      <c r="F23" s="455" t="s">
        <v>1006</v>
      </c>
    </row>
    <row r="24" spans="1:6" s="13" customFormat="1" ht="108.75" customHeight="1" x14ac:dyDescent="0.2">
      <c r="A24" s="503" t="s">
        <v>130</v>
      </c>
      <c r="B24" s="447" t="s">
        <v>880</v>
      </c>
      <c r="C24" s="438" t="s">
        <v>790</v>
      </c>
      <c r="D24" s="442" t="s">
        <v>568</v>
      </c>
      <c r="E24" s="166"/>
      <c r="F24" s="454"/>
    </row>
    <row r="25" spans="1:6" s="13" customFormat="1" ht="75.75" customHeight="1" x14ac:dyDescent="0.2">
      <c r="A25" s="503" t="s">
        <v>130</v>
      </c>
      <c r="B25" s="447" t="s">
        <v>881</v>
      </c>
      <c r="C25" s="438" t="s">
        <v>416</v>
      </c>
      <c r="D25" s="443" t="s">
        <v>511</v>
      </c>
      <c r="E25" s="171" t="s">
        <v>60</v>
      </c>
      <c r="F25" s="454"/>
    </row>
    <row r="26" spans="1:6" s="13" customFormat="1" ht="167.25" customHeight="1" thickBot="1" x14ac:dyDescent="0.25">
      <c r="A26" s="503" t="s">
        <v>130</v>
      </c>
      <c r="B26" s="446" t="s">
        <v>882</v>
      </c>
      <c r="C26" s="437" t="s">
        <v>520</v>
      </c>
      <c r="D26" s="168" t="s">
        <v>773</v>
      </c>
      <c r="E26" s="296" t="s">
        <v>60</v>
      </c>
      <c r="F26" s="460"/>
    </row>
    <row r="27" spans="1:6" s="13" customFormat="1" ht="28.5" customHeight="1" thickBot="1" x14ac:dyDescent="0.3">
      <c r="A27" s="593" t="s">
        <v>466</v>
      </c>
      <c r="B27" s="594"/>
      <c r="C27" s="594"/>
      <c r="D27" s="594"/>
      <c r="E27" s="594"/>
      <c r="F27" s="595"/>
    </row>
    <row r="28" spans="1:6" s="13" customFormat="1" ht="15" customHeight="1" x14ac:dyDescent="0.2">
      <c r="A28" s="112" t="s">
        <v>126</v>
      </c>
      <c r="B28" s="113" t="s">
        <v>118</v>
      </c>
      <c r="C28" s="114" t="s">
        <v>10</v>
      </c>
      <c r="D28" s="113" t="s">
        <v>115</v>
      </c>
      <c r="E28" s="113" t="s">
        <v>136</v>
      </c>
      <c r="F28" s="115" t="s">
        <v>125</v>
      </c>
    </row>
    <row r="29" spans="1:6" s="13" customFormat="1" ht="15" customHeight="1" thickBot="1" x14ac:dyDescent="0.25">
      <c r="A29" s="117"/>
      <c r="B29" s="118"/>
      <c r="C29" s="119"/>
      <c r="D29" s="118"/>
      <c r="E29" s="118"/>
      <c r="F29" s="120"/>
    </row>
    <row r="30" spans="1:6" s="13" customFormat="1" ht="14.25" x14ac:dyDescent="0.2">
      <c r="A30" s="597" t="s">
        <v>467</v>
      </c>
      <c r="B30" s="598"/>
      <c r="C30" s="598"/>
      <c r="D30" s="598"/>
      <c r="E30" s="598"/>
      <c r="F30" s="598"/>
    </row>
    <row r="31" spans="1:6" s="13" customFormat="1" ht="108.75" customHeight="1" x14ac:dyDescent="0.2">
      <c r="A31" s="503" t="s">
        <v>129</v>
      </c>
      <c r="B31" s="446" t="s">
        <v>883</v>
      </c>
      <c r="C31" s="437" t="s">
        <v>473</v>
      </c>
      <c r="D31" s="442" t="s">
        <v>562</v>
      </c>
      <c r="E31" s="95">
        <v>3.1</v>
      </c>
      <c r="F31" s="455"/>
    </row>
    <row r="32" spans="1:6" s="13" customFormat="1" ht="104.25" customHeight="1" x14ac:dyDescent="0.2">
      <c r="A32" s="503" t="s">
        <v>129</v>
      </c>
      <c r="B32" s="446" t="s">
        <v>879</v>
      </c>
      <c r="C32" s="437" t="s">
        <v>477</v>
      </c>
      <c r="D32" s="442" t="s">
        <v>562</v>
      </c>
      <c r="E32" s="95">
        <v>3.1</v>
      </c>
      <c r="F32" s="455"/>
    </row>
    <row r="33" spans="1:6" s="13" customFormat="1" ht="111" customHeight="1" x14ac:dyDescent="0.2">
      <c r="A33" s="503" t="s">
        <v>129</v>
      </c>
      <c r="B33" s="446" t="s">
        <v>884</v>
      </c>
      <c r="C33" s="437" t="s">
        <v>163</v>
      </c>
      <c r="D33" s="442" t="s">
        <v>562</v>
      </c>
      <c r="E33" s="95">
        <v>3.1</v>
      </c>
      <c r="F33" s="455"/>
    </row>
    <row r="34" spans="1:6" s="13" customFormat="1" ht="115.5" customHeight="1" x14ac:dyDescent="0.2">
      <c r="A34" s="503" t="s">
        <v>129</v>
      </c>
      <c r="B34" s="446" t="s">
        <v>909</v>
      </c>
      <c r="C34" s="437" t="s">
        <v>474</v>
      </c>
      <c r="D34" s="442" t="s">
        <v>562</v>
      </c>
      <c r="E34" s="95">
        <v>3.1</v>
      </c>
      <c r="F34" s="455"/>
    </row>
    <row r="35" spans="1:6" s="13" customFormat="1" ht="115.5" customHeight="1" x14ac:dyDescent="0.2">
      <c r="A35" s="503" t="s">
        <v>129</v>
      </c>
      <c r="B35" s="446" t="s">
        <v>910</v>
      </c>
      <c r="C35" s="437" t="s">
        <v>475</v>
      </c>
      <c r="D35" s="442" t="s">
        <v>562</v>
      </c>
      <c r="E35" s="95">
        <v>3.1</v>
      </c>
      <c r="F35" s="455"/>
    </row>
    <row r="36" spans="1:6" s="13" customFormat="1" ht="107.25" customHeight="1" x14ac:dyDescent="0.2">
      <c r="A36" s="503" t="s">
        <v>129</v>
      </c>
      <c r="B36" s="446" t="s">
        <v>911</v>
      </c>
      <c r="C36" s="437" t="s">
        <v>476</v>
      </c>
      <c r="D36" s="442" t="s">
        <v>562</v>
      </c>
      <c r="E36" s="95">
        <v>3.1</v>
      </c>
      <c r="F36" s="455"/>
    </row>
    <row r="37" spans="1:6" s="13" customFormat="1" ht="112.5" customHeight="1" x14ac:dyDescent="0.2">
      <c r="A37" s="503" t="s">
        <v>129</v>
      </c>
      <c r="B37" s="446" t="s">
        <v>898</v>
      </c>
      <c r="C37" s="437" t="s">
        <v>422</v>
      </c>
      <c r="D37" s="442" t="s">
        <v>562</v>
      </c>
      <c r="E37" s="95">
        <v>3.1</v>
      </c>
      <c r="F37" s="455"/>
    </row>
    <row r="38" spans="1:6" s="13" customFormat="1" ht="110.25" customHeight="1" x14ac:dyDescent="0.2">
      <c r="A38" s="503" t="s">
        <v>129</v>
      </c>
      <c r="B38" s="446" t="s">
        <v>885</v>
      </c>
      <c r="C38" s="437" t="s">
        <v>164</v>
      </c>
      <c r="D38" s="442" t="s">
        <v>562</v>
      </c>
      <c r="E38" s="95">
        <v>3.1</v>
      </c>
      <c r="F38" s="459"/>
    </row>
    <row r="39" spans="1:6" s="13" customFormat="1" ht="105" customHeight="1" x14ac:dyDescent="0.2">
      <c r="A39" s="503" t="s">
        <v>129</v>
      </c>
      <c r="B39" s="445" t="s">
        <v>886</v>
      </c>
      <c r="C39" s="436" t="s">
        <v>513</v>
      </c>
      <c r="D39" s="442" t="s">
        <v>563</v>
      </c>
      <c r="E39" s="93" t="s">
        <v>60</v>
      </c>
      <c r="F39" s="456"/>
    </row>
    <row r="40" spans="1:6" s="13" customFormat="1" ht="105.75" customHeight="1" x14ac:dyDescent="0.2">
      <c r="A40" s="503" t="s">
        <v>129</v>
      </c>
      <c r="B40" s="447" t="s">
        <v>899</v>
      </c>
      <c r="C40" s="438" t="s">
        <v>393</v>
      </c>
      <c r="D40" s="442" t="s">
        <v>564</v>
      </c>
      <c r="E40" s="97" t="s">
        <v>60</v>
      </c>
      <c r="F40" s="457"/>
    </row>
    <row r="41" spans="1:6" s="13" customFormat="1" ht="14.25" x14ac:dyDescent="0.2">
      <c r="A41" s="569" t="s">
        <v>468</v>
      </c>
      <c r="B41" s="592"/>
      <c r="C41" s="592"/>
      <c r="D41" s="592"/>
      <c r="E41" s="592"/>
      <c r="F41" s="592"/>
    </row>
    <row r="42" spans="1:6" s="13" customFormat="1" ht="36.75" customHeight="1" x14ac:dyDescent="0.2">
      <c r="A42" s="503" t="s">
        <v>129</v>
      </c>
      <c r="B42" s="445" t="s">
        <v>887</v>
      </c>
      <c r="C42" s="436" t="s">
        <v>394</v>
      </c>
      <c r="D42" s="167" t="s">
        <v>492</v>
      </c>
      <c r="E42" s="164" t="s">
        <v>166</v>
      </c>
      <c r="F42" s="456"/>
    </row>
    <row r="43" spans="1:6" s="13" customFormat="1" ht="46.5" customHeight="1" x14ac:dyDescent="0.2">
      <c r="A43" s="503" t="s">
        <v>129</v>
      </c>
      <c r="B43" s="446" t="s">
        <v>888</v>
      </c>
      <c r="C43" s="437" t="s">
        <v>480</v>
      </c>
      <c r="D43" s="168" t="s">
        <v>493</v>
      </c>
      <c r="E43" s="165" t="s">
        <v>60</v>
      </c>
      <c r="F43" s="4"/>
    </row>
    <row r="44" spans="1:6" s="13" customFormat="1" ht="92.25" customHeight="1" thickBot="1" x14ac:dyDescent="0.25">
      <c r="A44" s="503" t="s">
        <v>130</v>
      </c>
      <c r="B44" s="446" t="s">
        <v>889</v>
      </c>
      <c r="C44" s="437" t="s">
        <v>479</v>
      </c>
      <c r="D44" s="168" t="s">
        <v>494</v>
      </c>
      <c r="E44" s="95">
        <v>3.5</v>
      </c>
      <c r="F44" s="456" t="s">
        <v>1007</v>
      </c>
    </row>
    <row r="45" spans="1:6" ht="22.5" customHeight="1" thickBot="1" x14ac:dyDescent="0.3">
      <c r="A45" s="593" t="s">
        <v>854</v>
      </c>
      <c r="B45" s="594"/>
      <c r="C45" s="594"/>
      <c r="D45" s="594"/>
      <c r="E45" s="594"/>
      <c r="F45" s="595"/>
    </row>
    <row r="46" spans="1:6" ht="15" customHeight="1" x14ac:dyDescent="0.25">
      <c r="A46" s="112" t="s">
        <v>126</v>
      </c>
      <c r="B46" s="113" t="s">
        <v>118</v>
      </c>
      <c r="C46" s="114" t="s">
        <v>10</v>
      </c>
      <c r="D46" s="113" t="s">
        <v>115</v>
      </c>
      <c r="E46" s="113" t="s">
        <v>136</v>
      </c>
      <c r="F46" s="115" t="s">
        <v>125</v>
      </c>
    </row>
    <row r="47" spans="1:6" ht="15" customHeight="1" thickBot="1" x14ac:dyDescent="0.3">
      <c r="A47" s="117"/>
      <c r="B47" s="118"/>
      <c r="C47" s="119"/>
      <c r="D47" s="118"/>
      <c r="E47" s="118"/>
      <c r="F47" s="120"/>
    </row>
    <row r="48" spans="1:6" s="13" customFormat="1" ht="14.25" x14ac:dyDescent="0.2">
      <c r="A48" s="569" t="s">
        <v>468</v>
      </c>
      <c r="B48" s="592"/>
      <c r="C48" s="592"/>
      <c r="D48" s="592"/>
      <c r="E48" s="592"/>
      <c r="F48" s="592"/>
    </row>
    <row r="49" spans="1:6" s="13" customFormat="1" ht="63" customHeight="1" thickBot="1" x14ac:dyDescent="0.25">
      <c r="A49" s="508" t="s">
        <v>130</v>
      </c>
      <c r="B49" s="509" t="s">
        <v>890</v>
      </c>
      <c r="C49" s="510" t="s">
        <v>679</v>
      </c>
      <c r="D49" s="511" t="s">
        <v>680</v>
      </c>
      <c r="E49" s="512" t="s">
        <v>60</v>
      </c>
      <c r="F49" s="513"/>
    </row>
    <row r="518" spans="2:2" x14ac:dyDescent="0.25">
      <c r="B518" s="13" t="s">
        <v>131</v>
      </c>
    </row>
    <row r="519" spans="2:2" x14ac:dyDescent="0.25">
      <c r="B519" s="4" t="s">
        <v>129</v>
      </c>
    </row>
    <row r="520" spans="2:2" x14ac:dyDescent="0.25">
      <c r="B520" s="4" t="s">
        <v>128</v>
      </c>
    </row>
    <row r="521" spans="2:2" x14ac:dyDescent="0.25">
      <c r="B521" s="4" t="s">
        <v>127</v>
      </c>
    </row>
    <row r="522" spans="2:2" x14ac:dyDescent="0.25">
      <c r="B522" s="4" t="s">
        <v>130</v>
      </c>
    </row>
  </sheetData>
  <mergeCells count="9">
    <mergeCell ref="A41:F41"/>
    <mergeCell ref="A48:F48"/>
    <mergeCell ref="A45:F45"/>
    <mergeCell ref="A3:F3"/>
    <mergeCell ref="A6:F6"/>
    <mergeCell ref="A17:F17"/>
    <mergeCell ref="A20:F20"/>
    <mergeCell ref="A27:F27"/>
    <mergeCell ref="A30:F30"/>
  </mergeCells>
  <conditionalFormatting sqref="A3:A16 A31:A40 A42:A44 A48:A49 A21:A26">
    <cfRule type="containsText" dxfId="31" priority="57" stopIfTrue="1" operator="containsText" text="Not Applicable">
      <formula>NOT(ISERROR(SEARCH("Not Applicable",A3)))</formula>
    </cfRule>
    <cfRule type="containsText" dxfId="30" priority="58" stopIfTrue="1" operator="containsText" text="In Progress">
      <formula>NOT(ISERROR(SEARCH("In Progress",A3)))</formula>
    </cfRule>
    <cfRule type="containsText" dxfId="29" priority="59" stopIfTrue="1" operator="containsText" text="Completed">
      <formula>NOT(ISERROR(SEARCH("Completed",A3)))</formula>
    </cfRule>
    <cfRule type="containsText" dxfId="28" priority="60" stopIfTrue="1" operator="containsText" text="Not Started">
      <formula>NOT(ISERROR(SEARCH("Not Started",A3)))</formula>
    </cfRule>
  </conditionalFormatting>
  <conditionalFormatting sqref="A4:A5">
    <cfRule type="containsText" dxfId="27" priority="25" stopIfTrue="1" operator="containsText" text="Not Applicable">
      <formula>NOT(ISERROR(SEARCH("Not Applicable",A4)))</formula>
    </cfRule>
    <cfRule type="containsText" dxfId="26" priority="26" stopIfTrue="1" operator="containsText" text="In Progress">
      <formula>NOT(ISERROR(SEARCH("In Progress",A4)))</formula>
    </cfRule>
    <cfRule type="containsText" dxfId="25" priority="27" stopIfTrue="1" operator="containsText" text="Completed">
      <formula>NOT(ISERROR(SEARCH("Completed",A4)))</formula>
    </cfRule>
    <cfRule type="containsText" dxfId="24" priority="28" stopIfTrue="1" operator="containsText" text="Not Started">
      <formula>NOT(ISERROR(SEARCH("Not Started",A4)))</formula>
    </cfRule>
  </conditionalFormatting>
  <conditionalFormatting sqref="A18:A19">
    <cfRule type="containsText" dxfId="23" priority="21" stopIfTrue="1" operator="containsText" text="Not Applicable">
      <formula>NOT(ISERROR(SEARCH("Not Applicable",A18)))</formula>
    </cfRule>
    <cfRule type="containsText" dxfId="22" priority="22" stopIfTrue="1" operator="containsText" text="In Progress">
      <formula>NOT(ISERROR(SEARCH("In Progress",A18)))</formula>
    </cfRule>
    <cfRule type="containsText" dxfId="21" priority="23" stopIfTrue="1" operator="containsText" text="Completed">
      <formula>NOT(ISERROR(SEARCH("Completed",A18)))</formula>
    </cfRule>
    <cfRule type="containsText" dxfId="20" priority="24" stopIfTrue="1" operator="containsText" text="Not Started">
      <formula>NOT(ISERROR(SEARCH("Not Started",A18)))</formula>
    </cfRule>
  </conditionalFormatting>
  <conditionalFormatting sqref="A18:A19">
    <cfRule type="containsText" dxfId="19" priority="17" stopIfTrue="1" operator="containsText" text="Not Applicable">
      <formula>NOT(ISERROR(SEARCH("Not Applicable",A18)))</formula>
    </cfRule>
    <cfRule type="containsText" dxfId="18" priority="18" stopIfTrue="1" operator="containsText" text="In Progress">
      <formula>NOT(ISERROR(SEARCH("In Progress",A18)))</formula>
    </cfRule>
    <cfRule type="containsText" dxfId="17" priority="19" stopIfTrue="1" operator="containsText" text="Completed">
      <formula>NOT(ISERROR(SEARCH("Completed",A18)))</formula>
    </cfRule>
    <cfRule type="containsText" dxfId="16" priority="20" stopIfTrue="1" operator="containsText" text="Not Started">
      <formula>NOT(ISERROR(SEARCH("Not Started",A18)))</formula>
    </cfRule>
  </conditionalFormatting>
  <conditionalFormatting sqref="A28:A29">
    <cfRule type="containsText" dxfId="15" priority="13" stopIfTrue="1" operator="containsText" text="Not Applicable">
      <formula>NOT(ISERROR(SEARCH("Not Applicable",A28)))</formula>
    </cfRule>
    <cfRule type="containsText" dxfId="14" priority="14" stopIfTrue="1" operator="containsText" text="In Progress">
      <formula>NOT(ISERROR(SEARCH("In Progress",A28)))</formula>
    </cfRule>
    <cfRule type="containsText" dxfId="13" priority="15" stopIfTrue="1" operator="containsText" text="Completed">
      <formula>NOT(ISERROR(SEARCH("Completed",A28)))</formula>
    </cfRule>
    <cfRule type="containsText" dxfId="12" priority="16" stopIfTrue="1" operator="containsText" text="Not Started">
      <formula>NOT(ISERROR(SEARCH("Not Started",A28)))</formula>
    </cfRule>
  </conditionalFormatting>
  <conditionalFormatting sqref="A28:A29">
    <cfRule type="containsText" dxfId="11" priority="9" stopIfTrue="1" operator="containsText" text="Not Applicable">
      <formula>NOT(ISERROR(SEARCH("Not Applicable",A28)))</formula>
    </cfRule>
    <cfRule type="containsText" dxfId="10" priority="10" stopIfTrue="1" operator="containsText" text="In Progress">
      <formula>NOT(ISERROR(SEARCH("In Progress",A28)))</formula>
    </cfRule>
    <cfRule type="containsText" dxfId="9" priority="11" stopIfTrue="1" operator="containsText" text="Completed">
      <formula>NOT(ISERROR(SEARCH("Completed",A28)))</formula>
    </cfRule>
    <cfRule type="containsText" dxfId="8" priority="12" stopIfTrue="1" operator="containsText" text="Not Started">
      <formula>NOT(ISERROR(SEARCH("Not Started",A28)))</formula>
    </cfRule>
  </conditionalFormatting>
  <conditionalFormatting sqref="A46:A47">
    <cfRule type="containsText" dxfId="7" priority="5" stopIfTrue="1" operator="containsText" text="Not Applicable">
      <formula>NOT(ISERROR(SEARCH("Not Applicable",A46)))</formula>
    </cfRule>
    <cfRule type="containsText" dxfId="6" priority="6" stopIfTrue="1" operator="containsText" text="In Progress">
      <formula>NOT(ISERROR(SEARCH("In Progress",A46)))</formula>
    </cfRule>
    <cfRule type="containsText" dxfId="5" priority="7" stopIfTrue="1" operator="containsText" text="Completed">
      <formula>NOT(ISERROR(SEARCH("Completed",A46)))</formula>
    </cfRule>
    <cfRule type="containsText" dxfId="4" priority="8" stopIfTrue="1" operator="containsText" text="Not Started">
      <formula>NOT(ISERROR(SEARCH("Not Started",A46)))</formula>
    </cfRule>
  </conditionalFormatting>
  <conditionalFormatting sqref="A46:A47">
    <cfRule type="containsText" dxfId="3" priority="1" stopIfTrue="1" operator="containsText" text="Not Applicable">
      <formula>NOT(ISERROR(SEARCH("Not Applicable",A46)))</formula>
    </cfRule>
    <cfRule type="containsText" dxfId="2" priority="2" stopIfTrue="1" operator="containsText" text="In Progress">
      <formula>NOT(ISERROR(SEARCH("In Progress",A46)))</formula>
    </cfRule>
    <cfRule type="containsText" dxfId="1" priority="3" stopIfTrue="1" operator="containsText" text="Completed">
      <formula>NOT(ISERROR(SEARCH("Completed",A46)))</formula>
    </cfRule>
    <cfRule type="containsText" dxfId="0" priority="4" stopIfTrue="1" operator="containsText" text="Not Started">
      <formula>NOT(ISERROR(SEARCH("Not Started",A46)))</formula>
    </cfRule>
  </conditionalFormatting>
  <dataValidations count="1">
    <dataValidation type="list" allowBlank="1" showInputMessage="1" showErrorMessage="1" sqref="A42:A44 A31:A40 A49 A7:A16 A21:A26">
      <formula1>$B$519:$B$522</formula1>
    </dataValidation>
  </dataValidations>
  <hyperlinks>
    <hyperlink ref="E7" r:id="rId1" location="page=14" display="http://water.weather.gov/ahps/NOAA_AHPS_Guidelines_Final_2011_v3.pdf - page=14"/>
    <hyperlink ref="E16" r:id="rId2" location="page=37" display="page=37"/>
    <hyperlink ref="E9:E15" r:id="rId3" location="page=14" display="http://water.weather.gov/ahps/NOAA_AHPS_Guidelines_Final_2011_v3.pdf - page=14"/>
    <hyperlink ref="E23" r:id="rId4" location="page=14" display="http://water.weather.gov/ahps/NOAA_AHPS_Guidelines_Final_2011_v3.pdf - page=14"/>
    <hyperlink ref="E44" r:id="rId5" location="page=37" display="page=37"/>
    <hyperlink ref="E31" r:id="rId6" location="page=14" display="http://water.weather.gov/ahps/NOAA_AHPS_Guidelines_Final_2011_v3.pdf - page=14"/>
    <hyperlink ref="E32:E38" r:id="rId7" location="page=14" display="http://water.weather.gov/ahps/NOAA_AHPS_Guidelines_Final_2011_v3.pdf - page=14"/>
    <hyperlink ref="E42" r:id="rId8" location="page=16"/>
    <hyperlink ref="E22" r:id="rId9" location="page=37" display="page=37"/>
  </hyperlinks>
  <pageMargins left="0.7" right="0.7" top="0.75" bottom="0.75" header="0.3" footer="0.3"/>
  <pageSetup scale="71" fitToHeight="0" orientation="landscape" horizontalDpi="300" verticalDpi="300" r:id="rId10"/>
  <headerFooter>
    <oddHeader>&amp;L&amp;A&amp;C&amp;F</oddHeader>
    <oddFooter>Page &amp;P of &amp;N</oddFooter>
  </headerFooter>
  <rowBreaks count="3" manualBreakCount="3">
    <brk id="16" max="16383" man="1"/>
    <brk id="26" max="16383" man="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5"/>
  <sheetViews>
    <sheetView topLeftCell="A2" workbookViewId="0">
      <selection activeCell="D18" sqref="D18"/>
    </sheetView>
  </sheetViews>
  <sheetFormatPr defaultRowHeight="14.25" x14ac:dyDescent="0.2"/>
  <cols>
    <col min="1" max="1" width="69.85546875" style="13" customWidth="1"/>
    <col min="2" max="2" width="16.85546875" style="13" customWidth="1"/>
    <col min="3" max="3" width="16" style="13" customWidth="1"/>
    <col min="4" max="4" width="13.85546875" style="13" customWidth="1"/>
    <col min="5" max="5" width="11.28515625" style="13" customWidth="1"/>
    <col min="6" max="6" width="13.28515625" style="13" customWidth="1"/>
    <col min="7" max="7" width="11.5703125" style="13" customWidth="1"/>
    <col min="8" max="16384" width="9.140625" style="13"/>
  </cols>
  <sheetData>
    <row r="1" spans="1:8" s="248" customFormat="1" ht="24" thickBot="1" x14ac:dyDescent="0.4">
      <c r="A1" s="247" t="s">
        <v>64</v>
      </c>
    </row>
    <row r="2" spans="1:8" ht="15.75" thickTop="1" thickBot="1" x14ac:dyDescent="0.25"/>
    <row r="3" spans="1:8" ht="26.25" thickBot="1" x14ac:dyDescent="0.25">
      <c r="A3" s="315" t="s">
        <v>137</v>
      </c>
      <c r="B3" s="316" t="s">
        <v>12</v>
      </c>
      <c r="C3" s="316" t="s">
        <v>13</v>
      </c>
      <c r="D3" s="316" t="s">
        <v>451</v>
      </c>
      <c r="E3" s="316" t="s">
        <v>11</v>
      </c>
      <c r="F3" s="316" t="s">
        <v>452</v>
      </c>
      <c r="G3" s="328" t="s">
        <v>450</v>
      </c>
    </row>
    <row r="4" spans="1:8" ht="15" thickBot="1" x14ac:dyDescent="0.25">
      <c r="A4" s="314" t="s">
        <v>148</v>
      </c>
      <c r="B4" s="329">
        <f>MIN(B5:B9)</f>
        <v>42036</v>
      </c>
      <c r="C4" s="329">
        <f>MAX(C5:C9)</f>
        <v>42094</v>
      </c>
      <c r="D4" s="330">
        <f>(D5*E5+D6*E6+D7*E7+D8*E8+D9*E9)/SUM(E5:E9)</f>
        <v>0.99447513812154698</v>
      </c>
      <c r="E4" s="331">
        <f t="shared" ref="E4:E24" si="0">IF(ISBLANK(C4),"",C4-B4+1)</f>
        <v>59</v>
      </c>
      <c r="F4" s="331">
        <f t="shared" ref="F4:F9" si="1">D4*E4</f>
        <v>58.674033149171272</v>
      </c>
      <c r="G4" s="332">
        <f t="shared" ref="G4:G9" si="2">E4-(D4*E4)</f>
        <v>0.32596685082872767</v>
      </c>
    </row>
    <row r="5" spans="1:8" x14ac:dyDescent="0.2">
      <c r="A5" s="317" t="s">
        <v>138</v>
      </c>
      <c r="B5" s="307">
        <v>42036</v>
      </c>
      <c r="C5" s="307">
        <v>42052</v>
      </c>
      <c r="D5" s="308">
        <v>1</v>
      </c>
      <c r="E5" s="309">
        <f t="shared" si="0"/>
        <v>17</v>
      </c>
      <c r="F5" s="309">
        <f t="shared" si="1"/>
        <v>17</v>
      </c>
      <c r="G5" s="324">
        <f t="shared" si="2"/>
        <v>0</v>
      </c>
    </row>
    <row r="6" spans="1:8" x14ac:dyDescent="0.2">
      <c r="A6" s="318" t="s">
        <v>139</v>
      </c>
      <c r="B6" s="307">
        <v>42036</v>
      </c>
      <c r="C6" s="307">
        <v>42080</v>
      </c>
      <c r="D6" s="305">
        <v>1</v>
      </c>
      <c r="E6" s="306">
        <f t="shared" si="0"/>
        <v>45</v>
      </c>
      <c r="F6" s="306">
        <f t="shared" si="1"/>
        <v>45</v>
      </c>
      <c r="G6" s="325">
        <f t="shared" si="2"/>
        <v>0</v>
      </c>
    </row>
    <row r="7" spans="1:8" x14ac:dyDescent="0.2">
      <c r="A7" s="318" t="s">
        <v>140</v>
      </c>
      <c r="B7" s="307">
        <v>42036</v>
      </c>
      <c r="C7" s="310">
        <v>42094</v>
      </c>
      <c r="D7" s="305">
        <v>1</v>
      </c>
      <c r="E7" s="306">
        <f t="shared" si="0"/>
        <v>59</v>
      </c>
      <c r="F7" s="306">
        <f t="shared" si="1"/>
        <v>59</v>
      </c>
      <c r="G7" s="325">
        <f t="shared" si="2"/>
        <v>0</v>
      </c>
    </row>
    <row r="8" spans="1:8" x14ac:dyDescent="0.2">
      <c r="A8" s="318" t="s">
        <v>141</v>
      </c>
      <c r="B8" s="307">
        <v>42036</v>
      </c>
      <c r="C8" s="310">
        <v>42094</v>
      </c>
      <c r="D8" s="305">
        <v>1</v>
      </c>
      <c r="E8" s="306">
        <f t="shared" si="0"/>
        <v>59</v>
      </c>
      <c r="F8" s="306">
        <f t="shared" si="1"/>
        <v>59</v>
      </c>
      <c r="G8" s="325">
        <f t="shared" si="2"/>
        <v>0</v>
      </c>
    </row>
    <row r="9" spans="1:8" ht="15" thickBot="1" x14ac:dyDescent="0.25">
      <c r="A9" s="319" t="s">
        <v>153</v>
      </c>
      <c r="B9" s="310">
        <v>42094</v>
      </c>
      <c r="C9" s="311">
        <f>B9</f>
        <v>42094</v>
      </c>
      <c r="D9" s="312">
        <v>0</v>
      </c>
      <c r="E9" s="313">
        <f t="shared" si="0"/>
        <v>1</v>
      </c>
      <c r="F9" s="313">
        <f t="shared" si="1"/>
        <v>0</v>
      </c>
      <c r="G9" s="326">
        <f t="shared" si="2"/>
        <v>1</v>
      </c>
    </row>
    <row r="10" spans="1:8" ht="15" thickBot="1" x14ac:dyDescent="0.25">
      <c r="A10" s="348"/>
      <c r="B10" s="349"/>
      <c r="C10" s="349"/>
      <c r="D10" s="350"/>
      <c r="E10" s="351"/>
      <c r="F10" s="351"/>
      <c r="G10" s="352"/>
    </row>
    <row r="11" spans="1:8" ht="15" thickBot="1" x14ac:dyDescent="0.25">
      <c r="A11" s="343" t="s">
        <v>154</v>
      </c>
      <c r="B11" s="344">
        <f>MIN(B12:B14)</f>
        <v>42064</v>
      </c>
      <c r="C11" s="344">
        <f>MAX(C12:C14)</f>
        <v>42155</v>
      </c>
      <c r="D11" s="345">
        <f>(D12*E12+D13*E13+D14*E14)/SUM(E12:E14)</f>
        <v>1</v>
      </c>
      <c r="E11" s="346">
        <f t="shared" si="0"/>
        <v>92</v>
      </c>
      <c r="F11" s="346">
        <f>D11*E11</f>
        <v>92</v>
      </c>
      <c r="G11" s="347">
        <f>E11-(D11*E11)</f>
        <v>0</v>
      </c>
      <c r="H11" s="249"/>
    </row>
    <row r="12" spans="1:8" x14ac:dyDescent="0.2">
      <c r="A12" s="317" t="s">
        <v>142</v>
      </c>
      <c r="B12" s="307">
        <v>42064</v>
      </c>
      <c r="C12" s="307">
        <v>42155</v>
      </c>
      <c r="D12" s="308">
        <v>1</v>
      </c>
      <c r="E12" s="309">
        <f t="shared" si="0"/>
        <v>92</v>
      </c>
      <c r="F12" s="309">
        <f>D12*E12</f>
        <v>92</v>
      </c>
      <c r="G12" s="324">
        <f>E12-(D12*E12)</f>
        <v>0</v>
      </c>
      <c r="H12" s="249"/>
    </row>
    <row r="13" spans="1:8" x14ac:dyDescent="0.2">
      <c r="A13" s="318" t="s">
        <v>143</v>
      </c>
      <c r="B13" s="304">
        <v>42125</v>
      </c>
      <c r="C13" s="307">
        <v>42155</v>
      </c>
      <c r="D13" s="305">
        <v>1</v>
      </c>
      <c r="E13" s="306">
        <f t="shared" si="0"/>
        <v>31</v>
      </c>
      <c r="F13" s="306">
        <f>D13*E13</f>
        <v>31</v>
      </c>
      <c r="G13" s="325">
        <f>E13-(D13*E13)</f>
        <v>0</v>
      </c>
      <c r="H13" s="249"/>
    </row>
    <row r="14" spans="1:8" ht="15" thickBot="1" x14ac:dyDescent="0.25">
      <c r="A14" s="319" t="s">
        <v>152</v>
      </c>
      <c r="B14" s="307">
        <v>42155</v>
      </c>
      <c r="C14" s="311">
        <f>B14</f>
        <v>42155</v>
      </c>
      <c r="D14" s="312">
        <v>1</v>
      </c>
      <c r="E14" s="313">
        <f t="shared" si="0"/>
        <v>1</v>
      </c>
      <c r="F14" s="313">
        <f>D14*E14</f>
        <v>1</v>
      </c>
      <c r="G14" s="326">
        <f>E14-(D14*E14)</f>
        <v>0</v>
      </c>
      <c r="H14" s="249"/>
    </row>
    <row r="15" spans="1:8" ht="15" thickBot="1" x14ac:dyDescent="0.25">
      <c r="A15" s="348"/>
      <c r="B15" s="349"/>
      <c r="C15" s="349"/>
      <c r="D15" s="350"/>
      <c r="E15" s="351"/>
      <c r="F15" s="351"/>
      <c r="G15" s="352"/>
      <c r="H15" s="249"/>
    </row>
    <row r="16" spans="1:8" ht="15" thickBot="1" x14ac:dyDescent="0.25">
      <c r="A16" s="343" t="s">
        <v>9</v>
      </c>
      <c r="B16" s="344">
        <f>MIN(B17:B19)</f>
        <v>42156</v>
      </c>
      <c r="C16" s="344">
        <f>MAX(C17:C19)</f>
        <v>42248</v>
      </c>
      <c r="D16" s="345">
        <f>(D17*E17+D18*E18+D19*E19)/SUM(E17:E19)</f>
        <v>0.73809523809523814</v>
      </c>
      <c r="E16" s="346">
        <f t="shared" si="0"/>
        <v>93</v>
      </c>
      <c r="F16" s="346">
        <f>D16*E16</f>
        <v>68.642857142857153</v>
      </c>
      <c r="G16" s="347">
        <f>E16-(D16*E16)</f>
        <v>24.357142857142847</v>
      </c>
      <c r="H16" s="249"/>
    </row>
    <row r="17" spans="1:8" x14ac:dyDescent="0.2">
      <c r="A17" s="317" t="s">
        <v>145</v>
      </c>
      <c r="B17" s="307">
        <v>42156</v>
      </c>
      <c r="C17" s="304">
        <v>42248</v>
      </c>
      <c r="D17" s="308">
        <v>1</v>
      </c>
      <c r="E17" s="309">
        <f t="shared" si="0"/>
        <v>93</v>
      </c>
      <c r="F17" s="309">
        <f>D17*E17</f>
        <v>93</v>
      </c>
      <c r="G17" s="324">
        <f>E17-(D17*E17)</f>
        <v>0</v>
      </c>
      <c r="H17" s="249"/>
    </row>
    <row r="18" spans="1:8" x14ac:dyDescent="0.2">
      <c r="A18" s="318" t="s">
        <v>144</v>
      </c>
      <c r="B18" s="304">
        <v>42217</v>
      </c>
      <c r="C18" s="304">
        <v>42248</v>
      </c>
      <c r="D18" s="305">
        <v>0</v>
      </c>
      <c r="E18" s="306">
        <f t="shared" si="0"/>
        <v>32</v>
      </c>
      <c r="F18" s="306">
        <f>D18*E18</f>
        <v>0</v>
      </c>
      <c r="G18" s="325">
        <f>E18-(D18*E18)</f>
        <v>32</v>
      </c>
      <c r="H18" s="249"/>
    </row>
    <row r="19" spans="1:8" ht="15" thickBot="1" x14ac:dyDescent="0.25">
      <c r="A19" s="319" t="s">
        <v>151</v>
      </c>
      <c r="B19" s="304">
        <v>42248</v>
      </c>
      <c r="C19" s="311">
        <f>B19</f>
        <v>42248</v>
      </c>
      <c r="D19" s="312">
        <v>0</v>
      </c>
      <c r="E19" s="313">
        <f t="shared" si="0"/>
        <v>1</v>
      </c>
      <c r="F19" s="313">
        <f>D19*E19</f>
        <v>0</v>
      </c>
      <c r="G19" s="326">
        <f>E19-(D19*E19)</f>
        <v>1</v>
      </c>
      <c r="H19" s="249"/>
    </row>
    <row r="20" spans="1:8" ht="15" thickBot="1" x14ac:dyDescent="0.25">
      <c r="A20" s="348"/>
      <c r="B20" s="349"/>
      <c r="C20" s="349"/>
      <c r="D20" s="350"/>
      <c r="E20" s="351"/>
      <c r="F20" s="351"/>
      <c r="G20" s="352"/>
      <c r="H20" s="249"/>
    </row>
    <row r="21" spans="1:8" ht="15" thickBot="1" x14ac:dyDescent="0.25">
      <c r="A21" s="343" t="s">
        <v>149</v>
      </c>
      <c r="B21" s="344">
        <f>MIN(B22:B24)</f>
        <v>42248</v>
      </c>
      <c r="C21" s="344">
        <f>MAX(C22:C24)</f>
        <v>42309</v>
      </c>
      <c r="D21" s="345">
        <f>(D22*E22+D23*E23+D24*E24)/SUM(E22:E24)</f>
        <v>0</v>
      </c>
      <c r="E21" s="346">
        <f t="shared" si="0"/>
        <v>62</v>
      </c>
      <c r="F21" s="346">
        <f>D21*E21</f>
        <v>0</v>
      </c>
      <c r="G21" s="347">
        <f>E21-(D21*E21)</f>
        <v>62</v>
      </c>
      <c r="H21" s="249"/>
    </row>
    <row r="22" spans="1:8" x14ac:dyDescent="0.2">
      <c r="A22" s="317" t="s">
        <v>146</v>
      </c>
      <c r="B22" s="307">
        <v>42248</v>
      </c>
      <c r="C22" s="307">
        <v>42278</v>
      </c>
      <c r="D22" s="308">
        <v>0</v>
      </c>
      <c r="E22" s="309">
        <f t="shared" si="0"/>
        <v>31</v>
      </c>
      <c r="F22" s="309">
        <f>D22*E22</f>
        <v>0</v>
      </c>
      <c r="G22" s="324">
        <f>E22-(D22*E22)</f>
        <v>31</v>
      </c>
      <c r="H22" s="249"/>
    </row>
    <row r="23" spans="1:8" x14ac:dyDescent="0.2">
      <c r="A23" s="318" t="s">
        <v>147</v>
      </c>
      <c r="B23" s="304">
        <v>42278</v>
      </c>
      <c r="C23" s="304">
        <v>42309</v>
      </c>
      <c r="D23" s="305">
        <v>0</v>
      </c>
      <c r="E23" s="306">
        <f t="shared" si="0"/>
        <v>32</v>
      </c>
      <c r="F23" s="306">
        <f>D23*E23</f>
        <v>0</v>
      </c>
      <c r="G23" s="325">
        <f>E23-(D23*E23)</f>
        <v>32</v>
      </c>
      <c r="H23" s="249"/>
    </row>
    <row r="24" spans="1:8" ht="15" thickBot="1" x14ac:dyDescent="0.25">
      <c r="A24" s="320" t="s">
        <v>150</v>
      </c>
      <c r="B24" s="304">
        <v>42309</v>
      </c>
      <c r="C24" s="321">
        <f>B24</f>
        <v>42309</v>
      </c>
      <c r="D24" s="322">
        <v>0</v>
      </c>
      <c r="E24" s="323">
        <f t="shared" si="0"/>
        <v>1</v>
      </c>
      <c r="F24" s="323">
        <f>D24*E24</f>
        <v>0</v>
      </c>
      <c r="G24" s="327">
        <f>E24-(D24*E24)</f>
        <v>1</v>
      </c>
      <c r="H24" s="249"/>
    </row>
    <row r="25" spans="1:8" x14ac:dyDescent="0.2">
      <c r="A25" s="57"/>
      <c r="B25" s="57"/>
      <c r="C25" s="57"/>
      <c r="D25" s="57"/>
      <c r="E25" s="57"/>
      <c r="F25" s="57"/>
      <c r="G25" s="57"/>
    </row>
  </sheetData>
  <customSheetViews>
    <customSheetView guid="{5085D6F4-6404-4163-9CA4-2DF30C83B0B6}">
      <selection activeCell="A15" sqref="A15"/>
      <pageMargins left="0.7" right="0.7" top="0.75" bottom="0.75" header="0.3" footer="0.3"/>
      <pageSetup orientation="portrait" horizontalDpi="90" verticalDpi="90" r:id="rId1"/>
      <headerFooter alignWithMargins="0"/>
    </customSheetView>
  </customSheetViews>
  <phoneticPr fontId="7" type="noConversion"/>
  <pageMargins left="0.7" right="0.7" top="0.75" bottom="0.75" header="0.3" footer="0.3"/>
  <pageSetup scale="65" orientation="landscape" horizontalDpi="90" verticalDpi="90" r:id="rId2"/>
  <headerFooter alignWithMargins="0">
    <oddHeader>&amp;L&amp;A&amp;C&amp;F</oddHeader>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Y95"/>
  <sheetViews>
    <sheetView topLeftCell="A42" workbookViewId="0">
      <selection activeCell="M11" sqref="M11"/>
    </sheetView>
  </sheetViews>
  <sheetFormatPr defaultRowHeight="14.25" x14ac:dyDescent="0.2"/>
  <cols>
    <col min="1" max="16384" width="9.140625" style="13"/>
  </cols>
  <sheetData>
    <row r="1" spans="1:25" s="248" customFormat="1" ht="24" thickBot="1" x14ac:dyDescent="0.4">
      <c r="A1" s="250" t="s">
        <v>41</v>
      </c>
    </row>
    <row r="2" spans="1:25" ht="15" thickTop="1" x14ac:dyDescent="0.2"/>
    <row r="3" spans="1:25" ht="15" x14ac:dyDescent="0.25">
      <c r="B3" s="369" t="s">
        <v>744</v>
      </c>
      <c r="C3" s="369"/>
      <c r="D3" s="358"/>
      <c r="E3" s="358"/>
      <c r="F3" s="16"/>
      <c r="G3" s="16"/>
      <c r="H3" s="16"/>
      <c r="N3" s="369" t="s">
        <v>554</v>
      </c>
      <c r="O3" s="70"/>
      <c r="P3" s="16"/>
      <c r="Q3" s="16"/>
    </row>
    <row r="4" spans="1:25" ht="15.75" thickBot="1" x14ac:dyDescent="0.3">
      <c r="A4" s="364"/>
      <c r="B4" s="364"/>
      <c r="C4" s="364"/>
      <c r="D4" s="359"/>
      <c r="E4" s="359"/>
      <c r="N4" s="17"/>
      <c r="O4" s="17"/>
    </row>
    <row r="5" spans="1:25" ht="15" x14ac:dyDescent="0.25">
      <c r="B5" s="404" t="s">
        <v>500</v>
      </c>
      <c r="C5" s="405"/>
      <c r="D5" s="405"/>
      <c r="E5" s="405"/>
      <c r="F5" s="392"/>
      <c r="G5" s="392"/>
      <c r="H5" s="392"/>
      <c r="I5" s="392"/>
      <c r="J5" s="392"/>
      <c r="K5" s="392"/>
      <c r="L5" s="393"/>
      <c r="M5" s="17"/>
      <c r="N5" s="404" t="s">
        <v>504</v>
      </c>
      <c r="O5" s="391"/>
      <c r="P5" s="392"/>
      <c r="Q5" s="392"/>
      <c r="R5" s="392"/>
      <c r="S5" s="392"/>
      <c r="T5" s="392"/>
      <c r="U5" s="392"/>
      <c r="V5" s="392"/>
      <c r="W5" s="392"/>
      <c r="X5" s="393"/>
      <c r="Y5" s="17"/>
    </row>
    <row r="6" spans="1:25" ht="15" x14ac:dyDescent="0.25">
      <c r="B6" s="394"/>
      <c r="C6" s="395" t="s">
        <v>501</v>
      </c>
      <c r="D6" s="396" t="s">
        <v>502</v>
      </c>
      <c r="E6" s="397"/>
      <c r="F6" s="397"/>
      <c r="G6" s="397"/>
      <c r="H6" s="397"/>
      <c r="I6" s="397"/>
      <c r="J6" s="397"/>
      <c r="K6" s="397"/>
      <c r="L6" s="398"/>
      <c r="M6" s="17"/>
      <c r="N6" s="399"/>
      <c r="O6" s="396" t="s">
        <v>503</v>
      </c>
      <c r="P6" s="403"/>
      <c r="Q6" s="395"/>
      <c r="R6" s="397"/>
      <c r="S6" s="397"/>
      <c r="T6" s="397"/>
      <c r="U6" s="397"/>
      <c r="V6" s="397"/>
      <c r="W6" s="397"/>
      <c r="X6" s="398"/>
      <c r="Y6" s="17"/>
    </row>
    <row r="7" spans="1:25" ht="15" x14ac:dyDescent="0.25">
      <c r="B7" s="399"/>
      <c r="C7" s="397"/>
      <c r="D7" s="397"/>
      <c r="E7" s="397"/>
      <c r="F7" s="397"/>
      <c r="G7" s="397"/>
      <c r="H7" s="397"/>
      <c r="I7" s="397"/>
      <c r="J7" s="397"/>
      <c r="K7" s="397"/>
      <c r="L7" s="398"/>
      <c r="M7" s="17"/>
      <c r="N7" s="399"/>
      <c r="O7" s="396"/>
      <c r="P7" s="397"/>
      <c r="Q7" s="397"/>
      <c r="R7" s="397"/>
      <c r="S7" s="397"/>
      <c r="T7" s="397"/>
      <c r="U7" s="397"/>
      <c r="V7" s="397"/>
      <c r="W7" s="397"/>
      <c r="X7" s="398"/>
      <c r="Y7" s="17"/>
    </row>
    <row r="8" spans="1:25" x14ac:dyDescent="0.2">
      <c r="B8" s="399"/>
      <c r="C8" s="397" t="s">
        <v>746</v>
      </c>
      <c r="D8" s="397"/>
      <c r="E8" s="397"/>
      <c r="F8" s="397"/>
      <c r="G8" s="397"/>
      <c r="H8" s="397"/>
      <c r="I8" s="397"/>
      <c r="J8" s="397"/>
      <c r="K8" s="397"/>
      <c r="L8" s="398"/>
      <c r="M8" s="17"/>
      <c r="N8" s="399"/>
      <c r="O8" s="397"/>
      <c r="P8" s="397"/>
      <c r="Q8" s="397"/>
      <c r="R8" s="397"/>
      <c r="S8" s="397"/>
      <c r="T8" s="397"/>
      <c r="U8" s="397"/>
      <c r="V8" s="397"/>
      <c r="W8" s="397"/>
      <c r="X8" s="398"/>
      <c r="Y8" s="17"/>
    </row>
    <row r="9" spans="1:25" ht="15" x14ac:dyDescent="0.25">
      <c r="B9" s="399"/>
      <c r="C9" s="397"/>
      <c r="D9" s="396"/>
      <c r="E9" s="397"/>
      <c r="F9" s="397"/>
      <c r="G9" s="397"/>
      <c r="H9" s="397"/>
      <c r="I9" s="397"/>
      <c r="J9" s="397"/>
      <c r="K9" s="397"/>
      <c r="L9" s="398"/>
      <c r="M9" s="17"/>
      <c r="N9" s="399"/>
      <c r="O9" s="397"/>
      <c r="P9" s="397"/>
      <c r="Q9" s="397"/>
      <c r="R9" s="397"/>
      <c r="S9" s="397"/>
      <c r="T9" s="397"/>
      <c r="U9" s="397"/>
      <c r="V9" s="397"/>
      <c r="W9" s="397"/>
      <c r="X9" s="398"/>
      <c r="Y9" s="17"/>
    </row>
    <row r="10" spans="1:25" x14ac:dyDescent="0.2">
      <c r="B10" s="399"/>
      <c r="C10" s="397"/>
      <c r="D10" s="397"/>
      <c r="E10" s="397"/>
      <c r="F10" s="397"/>
      <c r="G10" s="397"/>
      <c r="H10" s="397"/>
      <c r="I10" s="397"/>
      <c r="J10" s="397"/>
      <c r="K10" s="397"/>
      <c r="L10" s="398"/>
      <c r="M10" s="17"/>
      <c r="N10" s="399"/>
      <c r="O10" s="397"/>
      <c r="P10" s="397"/>
      <c r="Q10" s="397"/>
      <c r="R10" s="397"/>
      <c r="S10" s="397"/>
      <c r="T10" s="397"/>
      <c r="U10" s="397"/>
      <c r="V10" s="397"/>
      <c r="W10" s="397"/>
      <c r="X10" s="398"/>
      <c r="Y10" s="17"/>
    </row>
    <row r="11" spans="1:25" x14ac:dyDescent="0.2">
      <c r="B11" s="399"/>
      <c r="C11" s="397"/>
      <c r="D11" s="397"/>
      <c r="E11" s="397"/>
      <c r="F11" s="397"/>
      <c r="G11" s="397"/>
      <c r="H11" s="397"/>
      <c r="I11" s="397"/>
      <c r="J11" s="397"/>
      <c r="K11" s="397"/>
      <c r="L11" s="398"/>
      <c r="M11" s="17"/>
      <c r="N11" s="399"/>
      <c r="O11" s="397"/>
      <c r="P11" s="397"/>
      <c r="Q11" s="397"/>
      <c r="R11" s="397"/>
      <c r="S11" s="397"/>
      <c r="T11" s="397"/>
      <c r="U11" s="397"/>
      <c r="V11" s="397"/>
      <c r="W11" s="397"/>
      <c r="X11" s="398"/>
      <c r="Y11" s="17"/>
    </row>
    <row r="12" spans="1:25" x14ac:dyDescent="0.2">
      <c r="B12" s="399"/>
      <c r="C12" s="397"/>
      <c r="D12" s="397"/>
      <c r="E12" s="397"/>
      <c r="F12" s="397"/>
      <c r="G12" s="397"/>
      <c r="H12" s="397"/>
      <c r="I12" s="397"/>
      <c r="J12" s="397"/>
      <c r="K12" s="397"/>
      <c r="L12" s="398"/>
      <c r="M12" s="17"/>
      <c r="N12" s="399"/>
      <c r="O12" s="397"/>
      <c r="P12" s="397"/>
      <c r="Q12" s="397"/>
      <c r="R12" s="397"/>
      <c r="S12" s="397"/>
      <c r="T12" s="397"/>
      <c r="U12" s="397"/>
      <c r="V12" s="397"/>
      <c r="W12" s="397"/>
      <c r="X12" s="398"/>
      <c r="Y12" s="17"/>
    </row>
    <row r="13" spans="1:25" x14ac:dyDescent="0.2">
      <c r="B13" s="399"/>
      <c r="C13" s="397"/>
      <c r="D13" s="397"/>
      <c r="E13" s="397"/>
      <c r="F13" s="397"/>
      <c r="G13" s="397"/>
      <c r="H13" s="397"/>
      <c r="I13" s="397"/>
      <c r="J13" s="397"/>
      <c r="K13" s="397"/>
      <c r="L13" s="398"/>
      <c r="M13" s="17"/>
      <c r="N13" s="399"/>
      <c r="O13" s="397"/>
      <c r="P13" s="397"/>
      <c r="Q13" s="397"/>
      <c r="R13" s="397"/>
      <c r="S13" s="397"/>
      <c r="T13" s="397"/>
      <c r="U13" s="397"/>
      <c r="V13" s="397"/>
      <c r="W13" s="397"/>
      <c r="X13" s="398"/>
      <c r="Y13" s="17"/>
    </row>
    <row r="14" spans="1:25" x14ac:dyDescent="0.2">
      <c r="B14" s="399"/>
      <c r="C14" s="397"/>
      <c r="D14" s="397"/>
      <c r="E14" s="397"/>
      <c r="F14" s="397"/>
      <c r="G14" s="397"/>
      <c r="H14" s="397"/>
      <c r="I14" s="397"/>
      <c r="J14" s="397"/>
      <c r="K14" s="397"/>
      <c r="L14" s="398"/>
      <c r="M14" s="17"/>
      <c r="N14" s="399"/>
      <c r="O14" s="397"/>
      <c r="P14" s="397"/>
      <c r="Q14" s="397"/>
      <c r="R14" s="397"/>
      <c r="S14" s="397"/>
      <c r="T14" s="397"/>
      <c r="U14" s="397"/>
      <c r="V14" s="397"/>
      <c r="W14" s="397"/>
      <c r="X14" s="398"/>
      <c r="Y14" s="17"/>
    </row>
    <row r="15" spans="1:25" x14ac:dyDescent="0.2">
      <c r="B15" s="399"/>
      <c r="C15" s="397"/>
      <c r="D15" s="397"/>
      <c r="E15" s="397"/>
      <c r="F15" s="397"/>
      <c r="G15" s="397"/>
      <c r="H15" s="397"/>
      <c r="I15" s="397"/>
      <c r="J15" s="397"/>
      <c r="K15" s="397"/>
      <c r="L15" s="398"/>
      <c r="M15" s="17"/>
      <c r="N15" s="399"/>
      <c r="O15" s="397"/>
      <c r="P15" s="397"/>
      <c r="Q15" s="397"/>
      <c r="R15" s="397"/>
      <c r="S15" s="397"/>
      <c r="T15" s="397"/>
      <c r="U15" s="397"/>
      <c r="V15" s="397"/>
      <c r="W15" s="397"/>
      <c r="X15" s="398"/>
      <c r="Y15" s="17"/>
    </row>
    <row r="16" spans="1:25" x14ac:dyDescent="0.2">
      <c r="B16" s="399"/>
      <c r="C16" s="397"/>
      <c r="D16" s="397"/>
      <c r="E16" s="397"/>
      <c r="F16" s="397"/>
      <c r="G16" s="397"/>
      <c r="H16" s="397"/>
      <c r="I16" s="397"/>
      <c r="J16" s="397"/>
      <c r="K16" s="397"/>
      <c r="L16" s="398"/>
      <c r="M16" s="17"/>
      <c r="N16" s="399"/>
      <c r="O16" s="397"/>
      <c r="P16" s="397"/>
      <c r="Q16" s="397"/>
      <c r="R16" s="397"/>
      <c r="S16" s="397"/>
      <c r="T16" s="397"/>
      <c r="U16" s="397"/>
      <c r="V16" s="397"/>
      <c r="W16" s="397"/>
      <c r="X16" s="398"/>
      <c r="Y16" s="17"/>
    </row>
    <row r="17" spans="2:25" x14ac:dyDescent="0.2">
      <c r="B17" s="399"/>
      <c r="C17" s="397"/>
      <c r="D17" s="397"/>
      <c r="E17" s="397"/>
      <c r="F17" s="397"/>
      <c r="G17" s="397"/>
      <c r="H17" s="397"/>
      <c r="I17" s="397"/>
      <c r="J17" s="397"/>
      <c r="K17" s="397"/>
      <c r="L17" s="398"/>
      <c r="M17" s="17"/>
      <c r="N17" s="399"/>
      <c r="O17" s="397"/>
      <c r="P17" s="397"/>
      <c r="Q17" s="397"/>
      <c r="R17" s="397"/>
      <c r="S17" s="397"/>
      <c r="T17" s="397"/>
      <c r="U17" s="397"/>
      <c r="V17" s="397"/>
      <c r="W17" s="397"/>
      <c r="X17" s="398"/>
      <c r="Y17" s="17"/>
    </row>
    <row r="18" spans="2:25" x14ac:dyDescent="0.2">
      <c r="B18" s="399"/>
      <c r="C18" s="397"/>
      <c r="D18" s="397"/>
      <c r="E18" s="397"/>
      <c r="F18" s="397"/>
      <c r="G18" s="397"/>
      <c r="H18" s="397"/>
      <c r="I18" s="397"/>
      <c r="J18" s="397"/>
      <c r="K18" s="397"/>
      <c r="L18" s="398"/>
      <c r="M18" s="17"/>
      <c r="N18" s="399"/>
      <c r="O18" s="397"/>
      <c r="P18" s="397"/>
      <c r="Q18" s="397"/>
      <c r="R18" s="397"/>
      <c r="S18" s="397"/>
      <c r="T18" s="397"/>
      <c r="U18" s="397"/>
      <c r="V18" s="397"/>
      <c r="W18" s="397"/>
      <c r="X18" s="398"/>
      <c r="Y18" s="17"/>
    </row>
    <row r="19" spans="2:25" x14ac:dyDescent="0.2">
      <c r="B19" s="399"/>
      <c r="C19" s="397"/>
      <c r="D19" s="397"/>
      <c r="E19" s="397"/>
      <c r="F19" s="397"/>
      <c r="G19" s="397"/>
      <c r="H19" s="397"/>
      <c r="I19" s="397"/>
      <c r="J19" s="397"/>
      <c r="K19" s="397"/>
      <c r="L19" s="398"/>
      <c r="M19" s="17"/>
      <c r="N19" s="399"/>
      <c r="O19" s="397"/>
      <c r="P19" s="397"/>
      <c r="Q19" s="397"/>
      <c r="R19" s="397"/>
      <c r="S19" s="397"/>
      <c r="T19" s="397"/>
      <c r="U19" s="397"/>
      <c r="V19" s="397"/>
      <c r="W19" s="397"/>
      <c r="X19" s="398"/>
      <c r="Y19" s="17"/>
    </row>
    <row r="20" spans="2:25" x14ac:dyDescent="0.2">
      <c r="B20" s="399"/>
      <c r="C20" s="397"/>
      <c r="D20" s="397"/>
      <c r="E20" s="397"/>
      <c r="F20" s="397"/>
      <c r="G20" s="397"/>
      <c r="H20" s="397"/>
      <c r="I20" s="397"/>
      <c r="J20" s="397"/>
      <c r="K20" s="397"/>
      <c r="L20" s="398"/>
      <c r="M20" s="17"/>
      <c r="N20" s="399"/>
      <c r="O20" s="397"/>
      <c r="P20" s="397"/>
      <c r="Q20" s="397"/>
      <c r="R20" s="397"/>
      <c r="S20" s="397"/>
      <c r="T20" s="397"/>
      <c r="U20" s="397"/>
      <c r="V20" s="397"/>
      <c r="W20" s="397"/>
      <c r="X20" s="398"/>
      <c r="Y20" s="17"/>
    </row>
    <row r="21" spans="2:25" x14ac:dyDescent="0.2">
      <c r="B21" s="399"/>
      <c r="C21" s="397"/>
      <c r="D21" s="397"/>
      <c r="E21" s="397"/>
      <c r="F21" s="397"/>
      <c r="G21" s="397"/>
      <c r="H21" s="397"/>
      <c r="I21" s="397"/>
      <c r="J21" s="397"/>
      <c r="K21" s="397"/>
      <c r="L21" s="398"/>
      <c r="M21" s="17"/>
      <c r="N21" s="399"/>
      <c r="O21" s="397"/>
      <c r="P21" s="397"/>
      <c r="Q21" s="397"/>
      <c r="R21" s="397"/>
      <c r="S21" s="397"/>
      <c r="T21" s="397"/>
      <c r="U21" s="397"/>
      <c r="V21" s="397"/>
      <c r="W21" s="397"/>
      <c r="X21" s="398"/>
      <c r="Y21" s="17"/>
    </row>
    <row r="22" spans="2:25" x14ac:dyDescent="0.2">
      <c r="B22" s="399"/>
      <c r="C22" s="397"/>
      <c r="D22" s="397"/>
      <c r="E22" s="397"/>
      <c r="F22" s="397"/>
      <c r="G22" s="397"/>
      <c r="H22" s="397"/>
      <c r="I22" s="397"/>
      <c r="J22" s="397"/>
      <c r="K22" s="397"/>
      <c r="L22" s="398"/>
      <c r="M22" s="17"/>
      <c r="N22" s="399"/>
      <c r="O22" s="397"/>
      <c r="P22" s="397"/>
      <c r="Q22" s="397"/>
      <c r="R22" s="397"/>
      <c r="S22" s="397"/>
      <c r="T22" s="397"/>
      <c r="U22" s="397"/>
      <c r="V22" s="397"/>
      <c r="W22" s="397"/>
      <c r="X22" s="398"/>
      <c r="Y22" s="17"/>
    </row>
    <row r="23" spans="2:25" x14ac:dyDescent="0.2">
      <c r="B23" s="399"/>
      <c r="C23" s="397"/>
      <c r="D23" s="397"/>
      <c r="E23" s="397"/>
      <c r="F23" s="397"/>
      <c r="G23" s="397"/>
      <c r="H23" s="397"/>
      <c r="I23" s="397"/>
      <c r="J23" s="397"/>
      <c r="K23" s="397"/>
      <c r="L23" s="398"/>
      <c r="M23" s="17"/>
      <c r="N23" s="399"/>
      <c r="O23" s="397"/>
      <c r="P23" s="397"/>
      <c r="Q23" s="397"/>
      <c r="R23" s="397"/>
      <c r="S23" s="397"/>
      <c r="T23" s="397"/>
      <c r="U23" s="397"/>
      <c r="V23" s="397"/>
      <c r="W23" s="397"/>
      <c r="X23" s="398"/>
      <c r="Y23" s="17"/>
    </row>
    <row r="24" spans="2:25" x14ac:dyDescent="0.2">
      <c r="B24" s="399"/>
      <c r="C24" s="397"/>
      <c r="D24" s="397"/>
      <c r="E24" s="397"/>
      <c r="F24" s="397"/>
      <c r="G24" s="397"/>
      <c r="H24" s="397"/>
      <c r="I24" s="397"/>
      <c r="J24" s="397"/>
      <c r="K24" s="397"/>
      <c r="L24" s="398"/>
      <c r="M24" s="17"/>
      <c r="N24" s="399"/>
      <c r="O24" s="397"/>
      <c r="P24" s="397"/>
      <c r="Q24" s="397"/>
      <c r="R24" s="397"/>
      <c r="S24" s="397"/>
      <c r="T24" s="397"/>
      <c r="U24" s="397"/>
      <c r="V24" s="397"/>
      <c r="W24" s="397"/>
      <c r="X24" s="398"/>
      <c r="Y24" s="17"/>
    </row>
    <row r="25" spans="2:25" ht="15" thickBot="1" x14ac:dyDescent="0.25">
      <c r="B25" s="400"/>
      <c r="C25" s="401"/>
      <c r="D25" s="401"/>
      <c r="E25" s="401"/>
      <c r="F25" s="401"/>
      <c r="G25" s="401"/>
      <c r="H25" s="401"/>
      <c r="I25" s="401"/>
      <c r="J25" s="401"/>
      <c r="K25" s="401"/>
      <c r="L25" s="402"/>
      <c r="M25" s="17"/>
      <c r="N25" s="400"/>
      <c r="O25" s="401"/>
      <c r="P25" s="401"/>
      <c r="Q25" s="401"/>
      <c r="R25" s="401"/>
      <c r="S25" s="401"/>
      <c r="T25" s="401"/>
      <c r="U25" s="401"/>
      <c r="V25" s="401"/>
      <c r="W25" s="401"/>
      <c r="X25" s="402"/>
      <c r="Y25" s="17"/>
    </row>
    <row r="27" spans="2:25" ht="15" x14ac:dyDescent="0.25">
      <c r="B27" s="251" t="s">
        <v>743</v>
      </c>
      <c r="C27" s="16"/>
      <c r="D27" s="16"/>
      <c r="E27" s="16"/>
      <c r="F27" s="16"/>
      <c r="G27" s="16"/>
      <c r="H27" s="16"/>
    </row>
    <row r="28" spans="2:25" ht="15.75" thickBot="1" x14ac:dyDescent="0.3">
      <c r="B28" s="390"/>
      <c r="C28" s="57"/>
      <c r="D28" s="57"/>
      <c r="E28" s="57"/>
    </row>
    <row r="29" spans="2:25" ht="15" x14ac:dyDescent="0.25">
      <c r="B29" s="406" t="s">
        <v>283</v>
      </c>
      <c r="C29" s="407"/>
      <c r="D29" s="407"/>
      <c r="E29" s="407"/>
      <c r="F29" s="407"/>
      <c r="G29" s="392"/>
      <c r="H29" s="392"/>
      <c r="I29" s="392"/>
      <c r="J29" s="392"/>
      <c r="K29" s="392"/>
      <c r="L29" s="393"/>
    </row>
    <row r="30" spans="2:25" ht="15" x14ac:dyDescent="0.25">
      <c r="B30" s="408"/>
      <c r="C30" s="397" t="s">
        <v>731</v>
      </c>
      <c r="D30" s="409"/>
      <c r="E30" s="409"/>
      <c r="F30" s="409"/>
      <c r="G30" s="397"/>
      <c r="H30" s="397"/>
      <c r="I30" s="397"/>
      <c r="J30" s="397"/>
      <c r="K30" s="397"/>
      <c r="L30" s="398"/>
    </row>
    <row r="31" spans="2:25" ht="15" x14ac:dyDescent="0.25">
      <c r="B31" s="408"/>
      <c r="C31" s="397" t="s">
        <v>35</v>
      </c>
      <c r="D31" s="409"/>
      <c r="E31" s="409"/>
      <c r="F31" s="409"/>
      <c r="G31" s="397"/>
      <c r="H31" s="397"/>
      <c r="I31" s="397"/>
      <c r="J31" s="397"/>
      <c r="K31" s="397"/>
      <c r="L31" s="398"/>
    </row>
    <row r="32" spans="2:25" ht="15" x14ac:dyDescent="0.25">
      <c r="B32" s="408" t="s">
        <v>333</v>
      </c>
      <c r="C32" s="409"/>
      <c r="D32" s="409"/>
      <c r="E32" s="409"/>
      <c r="F32" s="409"/>
      <c r="G32" s="397"/>
      <c r="H32" s="397"/>
      <c r="I32" s="397"/>
      <c r="J32" s="397"/>
      <c r="K32" s="397"/>
      <c r="L32" s="398"/>
    </row>
    <row r="33" spans="2:17" ht="15" x14ac:dyDescent="0.25">
      <c r="B33" s="408"/>
      <c r="C33" s="469" t="s">
        <v>730</v>
      </c>
      <c r="D33" s="409"/>
      <c r="E33" s="409"/>
      <c r="F33" s="409"/>
      <c r="G33" s="397"/>
      <c r="H33" s="397"/>
      <c r="I33" s="397"/>
      <c r="J33" s="397"/>
      <c r="K33" s="397"/>
      <c r="L33" s="398"/>
    </row>
    <row r="34" spans="2:17" x14ac:dyDescent="0.2">
      <c r="B34" s="399"/>
      <c r="C34" s="397"/>
      <c r="D34" s="397"/>
      <c r="E34" s="397"/>
      <c r="F34" s="397"/>
      <c r="G34" s="397"/>
      <c r="H34" s="397"/>
      <c r="I34" s="397"/>
      <c r="J34" s="397"/>
      <c r="K34" s="397"/>
      <c r="L34" s="398"/>
      <c r="N34" s="258"/>
      <c r="O34" s="261"/>
      <c r="P34" s="262"/>
    </row>
    <row r="35" spans="2:17" x14ac:dyDescent="0.2">
      <c r="B35" s="399"/>
      <c r="C35" s="397"/>
      <c r="D35" s="397"/>
      <c r="E35" s="397"/>
      <c r="F35" s="397"/>
      <c r="G35" s="397"/>
      <c r="H35" s="397"/>
      <c r="I35" s="397"/>
      <c r="J35" s="397"/>
      <c r="K35" s="397"/>
      <c r="L35" s="398"/>
      <c r="N35" s="263"/>
      <c r="O35" s="258"/>
      <c r="P35" s="258"/>
      <c r="Q35" s="262"/>
    </row>
    <row r="36" spans="2:17" x14ac:dyDescent="0.2">
      <c r="B36" s="399"/>
      <c r="C36" s="397"/>
      <c r="D36" s="397"/>
      <c r="E36" s="397"/>
      <c r="F36" s="397"/>
      <c r="G36" s="397"/>
      <c r="H36" s="397"/>
      <c r="I36" s="397"/>
      <c r="J36" s="397"/>
      <c r="K36" s="397"/>
      <c r="L36" s="398"/>
      <c r="N36" s="263"/>
      <c r="O36" s="258"/>
      <c r="P36" s="258"/>
      <c r="Q36" s="262"/>
    </row>
    <row r="37" spans="2:17" x14ac:dyDescent="0.2">
      <c r="B37" s="399"/>
      <c r="C37" s="397"/>
      <c r="D37" s="397"/>
      <c r="E37" s="397"/>
      <c r="F37" s="397"/>
      <c r="G37" s="397"/>
      <c r="H37" s="397"/>
      <c r="I37" s="397"/>
      <c r="J37" s="397"/>
      <c r="K37" s="397"/>
      <c r="L37" s="398"/>
      <c r="N37" s="258"/>
      <c r="O37" s="261"/>
      <c r="P37" s="262"/>
    </row>
    <row r="38" spans="2:17" ht="15" x14ac:dyDescent="0.25">
      <c r="B38" s="399"/>
      <c r="C38" s="397"/>
      <c r="D38" s="397"/>
      <c r="E38" s="397"/>
      <c r="F38" s="397"/>
      <c r="G38" s="397"/>
      <c r="H38" s="397"/>
      <c r="I38" s="397"/>
      <c r="J38" s="397"/>
      <c r="K38" s="397"/>
      <c r="L38" s="398"/>
      <c r="N38" s="260"/>
      <c r="O38" s="260"/>
      <c r="P38" s="258"/>
      <c r="Q38" s="262"/>
    </row>
    <row r="39" spans="2:17" x14ac:dyDescent="0.2">
      <c r="B39" s="399"/>
      <c r="C39" s="397"/>
      <c r="D39" s="397"/>
      <c r="E39" s="397"/>
      <c r="F39" s="397"/>
      <c r="G39" s="397"/>
      <c r="H39" s="397"/>
      <c r="I39" s="397"/>
      <c r="J39" s="397"/>
      <c r="K39" s="397"/>
      <c r="L39" s="398"/>
      <c r="N39" s="258"/>
      <c r="O39" s="258"/>
      <c r="P39" s="258"/>
      <c r="Q39" s="262"/>
    </row>
    <row r="40" spans="2:17" x14ac:dyDescent="0.2">
      <c r="B40" s="399"/>
      <c r="C40" s="397"/>
      <c r="D40" s="397"/>
      <c r="E40" s="397"/>
      <c r="F40" s="397"/>
      <c r="G40" s="397"/>
      <c r="H40" s="397"/>
      <c r="I40" s="397"/>
      <c r="J40" s="397"/>
      <c r="K40" s="397"/>
      <c r="L40" s="398"/>
    </row>
    <row r="41" spans="2:17" x14ac:dyDescent="0.2">
      <c r="B41" s="399"/>
      <c r="C41" s="397"/>
      <c r="D41" s="397"/>
      <c r="E41" s="397"/>
      <c r="F41" s="397"/>
      <c r="G41" s="397"/>
      <c r="H41" s="397"/>
      <c r="I41" s="397"/>
      <c r="J41" s="397"/>
      <c r="K41" s="397"/>
      <c r="L41" s="398"/>
    </row>
    <row r="42" spans="2:17" x14ac:dyDescent="0.2">
      <c r="B42" s="399"/>
      <c r="C42" s="397"/>
      <c r="D42" s="397"/>
      <c r="E42" s="397"/>
      <c r="F42" s="397"/>
      <c r="G42" s="397"/>
      <c r="H42" s="397"/>
      <c r="I42" s="397"/>
      <c r="J42" s="397"/>
      <c r="K42" s="397"/>
      <c r="L42" s="398"/>
    </row>
    <row r="43" spans="2:17" x14ac:dyDescent="0.2">
      <c r="B43" s="399"/>
      <c r="C43" s="397"/>
      <c r="D43" s="397"/>
      <c r="E43" s="397"/>
      <c r="F43" s="397"/>
      <c r="G43" s="397"/>
      <c r="H43" s="397"/>
      <c r="I43" s="397"/>
      <c r="J43" s="397"/>
      <c r="K43" s="397"/>
      <c r="L43" s="398"/>
    </row>
    <row r="44" spans="2:17" x14ac:dyDescent="0.2">
      <c r="B44" s="399"/>
      <c r="C44" s="397"/>
      <c r="D44" s="397"/>
      <c r="E44" s="397"/>
      <c r="F44" s="397"/>
      <c r="G44" s="397"/>
      <c r="H44" s="397"/>
      <c r="I44" s="397"/>
      <c r="J44" s="397"/>
      <c r="K44" s="397"/>
      <c r="L44" s="398"/>
    </row>
    <row r="45" spans="2:17" x14ac:dyDescent="0.2">
      <c r="B45" s="399"/>
      <c r="C45" s="397"/>
      <c r="D45" s="397"/>
      <c r="E45" s="397"/>
      <c r="F45" s="397"/>
      <c r="G45" s="397"/>
      <c r="H45" s="397"/>
      <c r="I45" s="397"/>
      <c r="J45" s="397"/>
      <c r="K45" s="397"/>
      <c r="L45" s="398"/>
    </row>
    <row r="46" spans="2:17" x14ac:dyDescent="0.2">
      <c r="B46" s="399"/>
      <c r="C46" s="397"/>
      <c r="D46" s="397"/>
      <c r="E46" s="397"/>
      <c r="F46" s="397"/>
      <c r="G46" s="397"/>
      <c r="H46" s="397"/>
      <c r="I46" s="397"/>
      <c r="J46" s="397"/>
      <c r="K46" s="397"/>
      <c r="L46" s="398"/>
    </row>
    <row r="47" spans="2:17" x14ac:dyDescent="0.2">
      <c r="B47" s="399"/>
      <c r="C47" s="397"/>
      <c r="D47" s="397"/>
      <c r="E47" s="397"/>
      <c r="F47" s="397"/>
      <c r="G47" s="397"/>
      <c r="H47" s="397"/>
      <c r="I47" s="397"/>
      <c r="J47" s="397"/>
      <c r="K47" s="397"/>
      <c r="L47" s="398"/>
    </row>
    <row r="48" spans="2:17" x14ac:dyDescent="0.2">
      <c r="B48" s="399"/>
      <c r="C48" s="397"/>
      <c r="D48" s="397"/>
      <c r="E48" s="397"/>
      <c r="F48" s="397"/>
      <c r="G48" s="397"/>
      <c r="H48" s="397"/>
      <c r="I48" s="397"/>
      <c r="J48" s="397"/>
      <c r="K48" s="397"/>
      <c r="L48" s="398"/>
    </row>
    <row r="49" spans="2:12" x14ac:dyDescent="0.2">
      <c r="B49" s="399"/>
      <c r="C49" s="397"/>
      <c r="D49" s="397"/>
      <c r="E49" s="397"/>
      <c r="F49" s="397"/>
      <c r="G49" s="397"/>
      <c r="H49" s="397"/>
      <c r="I49" s="397"/>
      <c r="J49" s="397"/>
      <c r="K49" s="397"/>
      <c r="L49" s="398"/>
    </row>
    <row r="50" spans="2:12" x14ac:dyDescent="0.2">
      <c r="B50" s="399"/>
      <c r="C50" s="397"/>
      <c r="D50" s="397"/>
      <c r="E50" s="397"/>
      <c r="F50" s="397"/>
      <c r="G50" s="397"/>
      <c r="H50" s="397"/>
      <c r="I50" s="397"/>
      <c r="J50" s="397"/>
      <c r="K50" s="397"/>
      <c r="L50" s="398"/>
    </row>
    <row r="51" spans="2:12" x14ac:dyDescent="0.2">
      <c r="B51" s="399"/>
      <c r="C51" s="397"/>
      <c r="D51" s="397"/>
      <c r="E51" s="397"/>
      <c r="F51" s="397"/>
      <c r="G51" s="397"/>
      <c r="H51" s="397"/>
      <c r="I51" s="397"/>
      <c r="J51" s="397"/>
      <c r="K51" s="397"/>
      <c r="L51" s="398"/>
    </row>
    <row r="52" spans="2:12" x14ac:dyDescent="0.2">
      <c r="B52" s="399"/>
      <c r="C52" s="397"/>
      <c r="D52" s="397"/>
      <c r="E52" s="397"/>
      <c r="F52" s="397"/>
      <c r="G52" s="397"/>
      <c r="H52" s="397"/>
      <c r="I52" s="397"/>
      <c r="J52" s="397"/>
      <c r="K52" s="397"/>
      <c r="L52" s="398"/>
    </row>
    <row r="53" spans="2:12" x14ac:dyDescent="0.2">
      <c r="B53" s="399"/>
      <c r="C53" s="397"/>
      <c r="D53" s="397"/>
      <c r="E53" s="397"/>
      <c r="F53" s="397"/>
      <c r="G53" s="397"/>
      <c r="H53" s="397"/>
      <c r="I53" s="397"/>
      <c r="J53" s="397"/>
      <c r="K53" s="397"/>
      <c r="L53" s="398"/>
    </row>
    <row r="54" spans="2:12" x14ac:dyDescent="0.2">
      <c r="B54" s="399"/>
      <c r="C54" s="397"/>
      <c r="D54" s="397"/>
      <c r="E54" s="397"/>
      <c r="F54" s="397"/>
      <c r="G54" s="397"/>
      <c r="H54" s="397"/>
      <c r="I54" s="397"/>
      <c r="J54" s="397"/>
      <c r="K54" s="397"/>
      <c r="L54" s="398"/>
    </row>
    <row r="55" spans="2:12" x14ac:dyDescent="0.2">
      <c r="B55" s="399"/>
      <c r="C55" s="397"/>
      <c r="D55" s="397"/>
      <c r="E55" s="397"/>
      <c r="F55" s="397"/>
      <c r="G55" s="397"/>
      <c r="H55" s="397"/>
      <c r="I55" s="397"/>
      <c r="J55" s="397"/>
      <c r="K55" s="397"/>
      <c r="L55" s="398"/>
    </row>
    <row r="56" spans="2:12" x14ac:dyDescent="0.2">
      <c r="B56" s="399"/>
      <c r="C56" s="397"/>
      <c r="D56" s="397"/>
      <c r="E56" s="397"/>
      <c r="F56" s="397"/>
      <c r="G56" s="397"/>
      <c r="H56" s="397"/>
      <c r="I56" s="397"/>
      <c r="J56" s="397"/>
      <c r="K56" s="397"/>
      <c r="L56" s="398"/>
    </row>
    <row r="57" spans="2:12" x14ac:dyDescent="0.2">
      <c r="B57" s="399"/>
      <c r="C57" s="397"/>
      <c r="D57" s="397"/>
      <c r="E57" s="397"/>
      <c r="F57" s="397"/>
      <c r="G57" s="397"/>
      <c r="H57" s="397"/>
      <c r="I57" s="397"/>
      <c r="J57" s="397"/>
      <c r="K57" s="397"/>
      <c r="L57" s="398"/>
    </row>
    <row r="58" spans="2:12" x14ac:dyDescent="0.2">
      <c r="B58" s="399"/>
      <c r="C58" s="397"/>
      <c r="D58" s="397"/>
      <c r="E58" s="397"/>
      <c r="F58" s="397"/>
      <c r="G58" s="397"/>
      <c r="H58" s="397"/>
      <c r="I58" s="397"/>
      <c r="J58" s="397"/>
      <c r="K58" s="397"/>
      <c r="L58" s="398"/>
    </row>
    <row r="59" spans="2:12" x14ac:dyDescent="0.2">
      <c r="B59" s="399"/>
      <c r="C59" s="397"/>
      <c r="D59" s="397"/>
      <c r="E59" s="397"/>
      <c r="F59" s="397"/>
      <c r="G59" s="397"/>
      <c r="H59" s="397"/>
      <c r="I59" s="397"/>
      <c r="J59" s="397"/>
      <c r="K59" s="397"/>
      <c r="L59" s="398"/>
    </row>
    <row r="60" spans="2:12" ht="15" thickBot="1" x14ac:dyDescent="0.25">
      <c r="B60" s="400"/>
      <c r="C60" s="401"/>
      <c r="D60" s="401"/>
      <c r="E60" s="401"/>
      <c r="F60" s="401"/>
      <c r="G60" s="401"/>
      <c r="H60" s="401"/>
      <c r="I60" s="401"/>
      <c r="J60" s="401"/>
      <c r="K60" s="401"/>
      <c r="L60" s="402"/>
    </row>
    <row r="63" spans="2:12" ht="15" x14ac:dyDescent="0.25">
      <c r="B63" s="251" t="s">
        <v>364</v>
      </c>
      <c r="C63" s="16"/>
      <c r="D63" s="16"/>
      <c r="E63" s="16"/>
    </row>
    <row r="64" spans="2:12" ht="15.75" thickBot="1" x14ac:dyDescent="0.3">
      <c r="B64" s="364"/>
      <c r="C64" s="410"/>
      <c r="D64" s="410"/>
      <c r="E64" s="410"/>
    </row>
    <row r="65" spans="2:12" ht="15" x14ac:dyDescent="0.25">
      <c r="B65" s="406" t="s">
        <v>283</v>
      </c>
      <c r="C65" s="407"/>
      <c r="D65" s="407"/>
      <c r="E65" s="407"/>
      <c r="F65" s="407"/>
      <c r="G65" s="392"/>
      <c r="H65" s="392"/>
      <c r="I65" s="392"/>
      <c r="J65" s="392"/>
      <c r="K65" s="392"/>
      <c r="L65" s="393"/>
    </row>
    <row r="66" spans="2:12" ht="15" x14ac:dyDescent="0.25">
      <c r="B66" s="408"/>
      <c r="C66" s="397" t="s">
        <v>37</v>
      </c>
      <c r="D66" s="409"/>
      <c r="E66" s="409"/>
      <c r="F66" s="409"/>
      <c r="G66" s="397"/>
      <c r="H66" s="397"/>
      <c r="I66" s="397"/>
      <c r="J66" s="397"/>
      <c r="K66" s="397"/>
      <c r="L66" s="398"/>
    </row>
    <row r="67" spans="2:12" ht="15" x14ac:dyDescent="0.25">
      <c r="B67" s="408"/>
      <c r="C67" s="397" t="s">
        <v>35</v>
      </c>
      <c r="D67" s="409"/>
      <c r="E67" s="409"/>
      <c r="F67" s="409"/>
      <c r="G67" s="397"/>
      <c r="H67" s="397"/>
      <c r="I67" s="397"/>
      <c r="J67" s="397"/>
      <c r="K67" s="397"/>
      <c r="L67" s="398"/>
    </row>
    <row r="68" spans="2:12" ht="15" x14ac:dyDescent="0.25">
      <c r="B68" s="408"/>
      <c r="C68" s="397" t="s">
        <v>36</v>
      </c>
      <c r="D68" s="409"/>
      <c r="E68" s="409"/>
      <c r="F68" s="409"/>
      <c r="G68" s="397"/>
      <c r="H68" s="397"/>
      <c r="I68" s="397"/>
      <c r="J68" s="397"/>
      <c r="K68" s="397"/>
      <c r="L68" s="398"/>
    </row>
    <row r="69" spans="2:12" ht="15" x14ac:dyDescent="0.25">
      <c r="B69" s="408"/>
      <c r="C69" s="397" t="s">
        <v>38</v>
      </c>
      <c r="D69" s="409"/>
      <c r="E69" s="409"/>
      <c r="F69" s="409"/>
      <c r="G69" s="397"/>
      <c r="H69" s="397"/>
      <c r="I69" s="397"/>
      <c r="J69" s="397"/>
      <c r="K69" s="397"/>
      <c r="L69" s="398"/>
    </row>
    <row r="70" spans="2:12" ht="15" x14ac:dyDescent="0.25">
      <c r="B70" s="408"/>
      <c r="C70" s="397" t="s">
        <v>42</v>
      </c>
      <c r="D70" s="409"/>
      <c r="E70" s="409"/>
      <c r="F70" s="409"/>
      <c r="G70" s="397"/>
      <c r="H70" s="397"/>
      <c r="I70" s="397"/>
      <c r="J70" s="397"/>
      <c r="K70" s="397"/>
      <c r="L70" s="398"/>
    </row>
    <row r="71" spans="2:12" ht="15" x14ac:dyDescent="0.25">
      <c r="B71" s="408"/>
      <c r="C71" s="397" t="s">
        <v>39</v>
      </c>
      <c r="D71" s="409"/>
      <c r="E71" s="409"/>
      <c r="F71" s="409"/>
      <c r="G71" s="397"/>
      <c r="H71" s="397"/>
      <c r="I71" s="397"/>
      <c r="J71" s="397"/>
      <c r="K71" s="397"/>
      <c r="L71" s="398"/>
    </row>
    <row r="72" spans="2:12" ht="15" x14ac:dyDescent="0.25">
      <c r="B72" s="408"/>
      <c r="C72" s="397" t="s">
        <v>40</v>
      </c>
      <c r="D72" s="409"/>
      <c r="E72" s="409"/>
      <c r="F72" s="409"/>
      <c r="G72" s="397"/>
      <c r="H72" s="397"/>
      <c r="I72" s="397"/>
      <c r="J72" s="397"/>
      <c r="K72" s="397"/>
      <c r="L72" s="398"/>
    </row>
    <row r="73" spans="2:12" ht="15" x14ac:dyDescent="0.25">
      <c r="B73" s="408" t="s">
        <v>333</v>
      </c>
      <c r="C73" s="409"/>
      <c r="D73" s="409"/>
      <c r="E73" s="409"/>
      <c r="F73" s="409"/>
      <c r="G73" s="397"/>
      <c r="H73" s="397"/>
      <c r="I73" s="397"/>
      <c r="J73" s="397"/>
      <c r="K73" s="397"/>
      <c r="L73" s="398"/>
    </row>
    <row r="74" spans="2:12" ht="15" x14ac:dyDescent="0.25">
      <c r="B74" s="408"/>
      <c r="C74" s="397" t="s">
        <v>334</v>
      </c>
      <c r="D74" s="409"/>
      <c r="E74" s="409"/>
      <c r="F74" s="409"/>
      <c r="G74" s="397"/>
      <c r="H74" s="397"/>
      <c r="I74" s="397"/>
      <c r="J74" s="397"/>
      <c r="K74" s="397"/>
      <c r="L74" s="398"/>
    </row>
    <row r="75" spans="2:12" x14ac:dyDescent="0.2">
      <c r="B75" s="399"/>
      <c r="C75" s="397"/>
      <c r="D75" s="397"/>
      <c r="E75" s="397"/>
      <c r="F75" s="397"/>
      <c r="G75" s="397"/>
      <c r="H75" s="397"/>
      <c r="I75" s="397"/>
      <c r="J75" s="397"/>
      <c r="K75" s="397"/>
      <c r="L75" s="398"/>
    </row>
    <row r="76" spans="2:12" x14ac:dyDescent="0.2">
      <c r="B76" s="399"/>
      <c r="C76" s="397"/>
      <c r="D76" s="397"/>
      <c r="E76" s="397"/>
      <c r="F76" s="397"/>
      <c r="G76" s="397"/>
      <c r="H76" s="397"/>
      <c r="I76" s="397"/>
      <c r="J76" s="397"/>
      <c r="K76" s="397"/>
      <c r="L76" s="398"/>
    </row>
    <row r="77" spans="2:12" x14ac:dyDescent="0.2">
      <c r="B77" s="399"/>
      <c r="C77" s="397"/>
      <c r="D77" s="397"/>
      <c r="E77" s="397"/>
      <c r="F77" s="397"/>
      <c r="G77" s="397"/>
      <c r="H77" s="397"/>
      <c r="I77" s="397"/>
      <c r="J77" s="397"/>
      <c r="K77" s="397"/>
      <c r="L77" s="398"/>
    </row>
    <row r="78" spans="2:12" x14ac:dyDescent="0.2">
      <c r="B78" s="399"/>
      <c r="C78" s="397"/>
      <c r="D78" s="397"/>
      <c r="E78" s="397"/>
      <c r="F78" s="397"/>
      <c r="G78" s="397"/>
      <c r="H78" s="397"/>
      <c r="I78" s="397"/>
      <c r="J78" s="397"/>
      <c r="K78" s="397"/>
      <c r="L78" s="398"/>
    </row>
    <row r="79" spans="2:12" x14ac:dyDescent="0.2">
      <c r="B79" s="399"/>
      <c r="C79" s="397"/>
      <c r="D79" s="397"/>
      <c r="E79" s="397"/>
      <c r="F79" s="397"/>
      <c r="G79" s="397"/>
      <c r="H79" s="397"/>
      <c r="I79" s="397"/>
      <c r="J79" s="397"/>
      <c r="K79" s="397"/>
      <c r="L79" s="398"/>
    </row>
    <row r="80" spans="2:12" x14ac:dyDescent="0.2">
      <c r="B80" s="399"/>
      <c r="C80" s="397"/>
      <c r="D80" s="397"/>
      <c r="E80" s="397"/>
      <c r="F80" s="397"/>
      <c r="G80" s="397"/>
      <c r="H80" s="397"/>
      <c r="I80" s="397"/>
      <c r="J80" s="397"/>
      <c r="K80" s="397"/>
      <c r="L80" s="398"/>
    </row>
    <row r="81" spans="2:12" x14ac:dyDescent="0.2">
      <c r="B81" s="399"/>
      <c r="C81" s="397"/>
      <c r="D81" s="397"/>
      <c r="E81" s="397"/>
      <c r="F81" s="397"/>
      <c r="G81" s="397"/>
      <c r="H81" s="397"/>
      <c r="I81" s="397"/>
      <c r="J81" s="397"/>
      <c r="K81" s="397"/>
      <c r="L81" s="398"/>
    </row>
    <row r="82" spans="2:12" x14ac:dyDescent="0.2">
      <c r="B82" s="399"/>
      <c r="C82" s="397"/>
      <c r="D82" s="397"/>
      <c r="E82" s="397"/>
      <c r="F82" s="397"/>
      <c r="G82" s="397"/>
      <c r="H82" s="397"/>
      <c r="I82" s="397"/>
      <c r="J82" s="397"/>
      <c r="K82" s="397"/>
      <c r="L82" s="398"/>
    </row>
    <row r="83" spans="2:12" x14ac:dyDescent="0.2">
      <c r="B83" s="399"/>
      <c r="C83" s="397"/>
      <c r="D83" s="397"/>
      <c r="E83" s="397"/>
      <c r="F83" s="397"/>
      <c r="G83" s="397"/>
      <c r="H83" s="397"/>
      <c r="I83" s="397"/>
      <c r="J83" s="397"/>
      <c r="K83" s="397"/>
      <c r="L83" s="398"/>
    </row>
    <row r="84" spans="2:12" x14ac:dyDescent="0.2">
      <c r="B84" s="399"/>
      <c r="C84" s="397"/>
      <c r="D84" s="397"/>
      <c r="E84" s="397"/>
      <c r="F84" s="397"/>
      <c r="G84" s="397"/>
      <c r="H84" s="397"/>
      <c r="I84" s="397"/>
      <c r="J84" s="397"/>
      <c r="K84" s="397"/>
      <c r="L84" s="398"/>
    </row>
    <row r="85" spans="2:12" x14ac:dyDescent="0.2">
      <c r="B85" s="399"/>
      <c r="C85" s="397"/>
      <c r="D85" s="397"/>
      <c r="E85" s="397"/>
      <c r="F85" s="397"/>
      <c r="G85" s="397"/>
      <c r="H85" s="397"/>
      <c r="I85" s="397"/>
      <c r="J85" s="397"/>
      <c r="K85" s="397"/>
      <c r="L85" s="398"/>
    </row>
    <row r="86" spans="2:12" x14ac:dyDescent="0.2">
      <c r="B86" s="399"/>
      <c r="C86" s="397"/>
      <c r="D86" s="397"/>
      <c r="E86" s="397"/>
      <c r="F86" s="397"/>
      <c r="G86" s="397"/>
      <c r="H86" s="397"/>
      <c r="I86" s="397"/>
      <c r="J86" s="397"/>
      <c r="K86" s="397"/>
      <c r="L86" s="398"/>
    </row>
    <row r="87" spans="2:12" x14ac:dyDescent="0.2">
      <c r="B87" s="399"/>
      <c r="C87" s="397"/>
      <c r="D87" s="397"/>
      <c r="E87" s="397"/>
      <c r="F87" s="397"/>
      <c r="G87" s="397"/>
      <c r="H87" s="397"/>
      <c r="I87" s="397"/>
      <c r="J87" s="397"/>
      <c r="K87" s="397"/>
      <c r="L87" s="398"/>
    </row>
    <row r="88" spans="2:12" x14ac:dyDescent="0.2">
      <c r="B88" s="399"/>
      <c r="C88" s="397"/>
      <c r="D88" s="397"/>
      <c r="E88" s="397"/>
      <c r="F88" s="397"/>
      <c r="G88" s="397"/>
      <c r="H88" s="397"/>
      <c r="I88" s="397"/>
      <c r="J88" s="397"/>
      <c r="K88" s="397"/>
      <c r="L88" s="398"/>
    </row>
    <row r="89" spans="2:12" x14ac:dyDescent="0.2">
      <c r="B89" s="399"/>
      <c r="C89" s="397"/>
      <c r="D89" s="397"/>
      <c r="E89" s="397"/>
      <c r="F89" s="397"/>
      <c r="G89" s="397"/>
      <c r="H89" s="397"/>
      <c r="I89" s="397"/>
      <c r="J89" s="397"/>
      <c r="K89" s="397"/>
      <c r="L89" s="398"/>
    </row>
    <row r="90" spans="2:12" x14ac:dyDescent="0.2">
      <c r="B90" s="399"/>
      <c r="C90" s="397"/>
      <c r="D90" s="397"/>
      <c r="E90" s="397"/>
      <c r="F90" s="397"/>
      <c r="G90" s="397"/>
      <c r="H90" s="397"/>
      <c r="I90" s="397"/>
      <c r="J90" s="397"/>
      <c r="K90" s="397"/>
      <c r="L90" s="398"/>
    </row>
    <row r="91" spans="2:12" x14ac:dyDescent="0.2">
      <c r="B91" s="399"/>
      <c r="C91" s="397"/>
      <c r="D91" s="397"/>
      <c r="E91" s="397"/>
      <c r="F91" s="397"/>
      <c r="G91" s="397"/>
      <c r="H91" s="397"/>
      <c r="I91" s="397"/>
      <c r="J91" s="397"/>
      <c r="K91" s="397"/>
      <c r="L91" s="398"/>
    </row>
    <row r="92" spans="2:12" x14ac:dyDescent="0.2">
      <c r="B92" s="399"/>
      <c r="C92" s="397"/>
      <c r="D92" s="397"/>
      <c r="E92" s="397"/>
      <c r="F92" s="397"/>
      <c r="G92" s="397"/>
      <c r="H92" s="397"/>
      <c r="I92" s="397"/>
      <c r="J92" s="397"/>
      <c r="K92" s="397"/>
      <c r="L92" s="398"/>
    </row>
    <row r="93" spans="2:12" x14ac:dyDescent="0.2">
      <c r="B93" s="399"/>
      <c r="C93" s="397"/>
      <c r="D93" s="397"/>
      <c r="E93" s="397"/>
      <c r="F93" s="397"/>
      <c r="G93" s="397"/>
      <c r="H93" s="397"/>
      <c r="I93" s="397"/>
      <c r="J93" s="397"/>
      <c r="K93" s="397"/>
      <c r="L93" s="398"/>
    </row>
    <row r="94" spans="2:12" x14ac:dyDescent="0.2">
      <c r="B94" s="399"/>
      <c r="C94" s="397"/>
      <c r="D94" s="397"/>
      <c r="E94" s="397"/>
      <c r="F94" s="397"/>
      <c r="G94" s="397"/>
      <c r="H94" s="397"/>
      <c r="I94" s="397"/>
      <c r="J94" s="397"/>
      <c r="K94" s="397"/>
      <c r="L94" s="398"/>
    </row>
    <row r="95" spans="2:12" ht="15" thickBot="1" x14ac:dyDescent="0.25">
      <c r="B95" s="400"/>
      <c r="C95" s="401"/>
      <c r="D95" s="401"/>
      <c r="E95" s="401"/>
      <c r="F95" s="401"/>
      <c r="G95" s="401"/>
      <c r="H95" s="401"/>
      <c r="I95" s="401"/>
      <c r="J95" s="401"/>
      <c r="K95" s="401"/>
      <c r="L95" s="402"/>
    </row>
  </sheetData>
  <customSheetViews>
    <customSheetView guid="{5085D6F4-6404-4163-9CA4-2DF30C83B0B6}">
      <selection activeCell="A3" sqref="A3"/>
      <pageMargins left="0.7" right="0.7" top="0.75" bottom="0.75" header="0.3" footer="0.3"/>
      <pageSetup orientation="portrait" r:id="rId1"/>
    </customSheetView>
  </customSheetViews>
  <hyperlinks>
    <hyperlink ref="D6" r:id="rId2"/>
    <hyperlink ref="O6" r:id="rId3"/>
  </hyperlinks>
  <pageMargins left="0.7" right="0.7" top="0.75" bottom="0.75" header="0.3" footer="0.3"/>
  <pageSetup scale="53" fitToHeight="0" orientation="landscape" r:id="rId4"/>
  <headerFooter>
    <oddHeader>&amp;L&amp;A&amp;C&amp;F</oddHeader>
    <oddFooter>Page &amp;P of &amp;N</oddFooter>
  </headerFooter>
  <rowBreaks count="2" manualBreakCount="2">
    <brk id="26" max="16383" man="1"/>
    <brk id="62" max="16383" man="1"/>
  </rowBreak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537"/>
  <sheetViews>
    <sheetView workbookViewId="0">
      <selection activeCell="J3" sqref="J3"/>
    </sheetView>
  </sheetViews>
  <sheetFormatPr defaultRowHeight="14.25" x14ac:dyDescent="0.2"/>
  <cols>
    <col min="1" max="1" width="9.140625" style="13"/>
    <col min="2" max="2" width="11.28515625" style="13" customWidth="1"/>
    <col min="3" max="3" width="31.85546875" style="13" customWidth="1"/>
    <col min="4" max="4" width="87.28515625" style="13" customWidth="1"/>
    <col min="5" max="5" width="15.42578125" style="13" customWidth="1"/>
    <col min="6" max="16384" width="9.140625" style="13"/>
  </cols>
  <sheetData>
    <row r="1" spans="1:10" s="248" customFormat="1" ht="24" thickBot="1" x14ac:dyDescent="0.4">
      <c r="A1" s="250" t="s">
        <v>188</v>
      </c>
    </row>
    <row r="2" spans="1:10" ht="15" thickTop="1" x14ac:dyDescent="0.2"/>
    <row r="3" spans="1:10" ht="15" x14ac:dyDescent="0.25">
      <c r="A3" s="333" t="s">
        <v>183</v>
      </c>
      <c r="B3" s="333" t="s">
        <v>185</v>
      </c>
      <c r="C3" s="333" t="s">
        <v>237</v>
      </c>
      <c r="D3" s="333" t="s">
        <v>187</v>
      </c>
      <c r="E3" s="333" t="s">
        <v>578</v>
      </c>
      <c r="G3" s="333" t="s">
        <v>782</v>
      </c>
      <c r="H3" s="333"/>
      <c r="J3" s="603" t="s">
        <v>1045</v>
      </c>
    </row>
    <row r="4" spans="1:10" ht="15" thickBot="1" x14ac:dyDescent="0.25">
      <c r="A4" s="334" t="s">
        <v>184</v>
      </c>
      <c r="B4" s="334" t="s">
        <v>186</v>
      </c>
      <c r="C4" s="334" t="s">
        <v>243</v>
      </c>
      <c r="D4" s="334"/>
      <c r="E4" s="334" t="s">
        <v>579</v>
      </c>
      <c r="G4" s="334"/>
      <c r="H4" s="334"/>
    </row>
    <row r="5" spans="1:10" ht="24" x14ac:dyDescent="0.2">
      <c r="A5" s="518">
        <v>476</v>
      </c>
      <c r="B5" s="518">
        <v>476</v>
      </c>
      <c r="C5" s="519" t="s">
        <v>939</v>
      </c>
      <c r="D5" s="473"/>
      <c r="J5" s="13" t="s">
        <v>1047</v>
      </c>
    </row>
    <row r="6" spans="1:10" s="532" customFormat="1" ht="24" x14ac:dyDescent="0.2">
      <c r="A6" s="537">
        <v>474.5</v>
      </c>
      <c r="B6" s="537">
        <v>474.5</v>
      </c>
      <c r="C6" s="538" t="s">
        <v>940</v>
      </c>
      <c r="D6" s="539"/>
      <c r="J6" s="532" t="s">
        <v>1046</v>
      </c>
    </row>
    <row r="7" spans="1:10" ht="36" x14ac:dyDescent="0.2">
      <c r="A7" s="518">
        <v>472.2</v>
      </c>
      <c r="B7" s="518">
        <v>472.2</v>
      </c>
      <c r="C7" s="519" t="s">
        <v>941</v>
      </c>
      <c r="D7" s="473"/>
      <c r="J7" s="13" t="s">
        <v>1048</v>
      </c>
    </row>
    <row r="8" spans="1:10" ht="36" x14ac:dyDescent="0.2">
      <c r="A8" s="518">
        <v>470</v>
      </c>
      <c r="B8" s="518">
        <v>470</v>
      </c>
      <c r="C8" s="519" t="s">
        <v>942</v>
      </c>
      <c r="D8" s="473"/>
      <c r="J8" s="13" t="s">
        <v>1049</v>
      </c>
    </row>
    <row r="9" spans="1:10" ht="24" x14ac:dyDescent="0.2">
      <c r="A9" s="518">
        <v>468.8</v>
      </c>
      <c r="B9" s="518">
        <v>468.8</v>
      </c>
      <c r="C9" s="519" t="s">
        <v>943</v>
      </c>
      <c r="D9" s="473"/>
    </row>
    <row r="10" spans="1:10" x14ac:dyDescent="0.2">
      <c r="A10" s="518">
        <v>468.1</v>
      </c>
      <c r="B10" s="518">
        <v>468.1</v>
      </c>
      <c r="C10" s="519" t="s">
        <v>944</v>
      </c>
      <c r="D10" s="473"/>
    </row>
    <row r="11" spans="1:10" ht="24" x14ac:dyDescent="0.2">
      <c r="A11" s="518">
        <v>467</v>
      </c>
      <c r="B11" s="518">
        <v>467</v>
      </c>
      <c r="C11" s="519" t="s">
        <v>945</v>
      </c>
      <c r="D11" s="473"/>
      <c r="J11" s="13" t="s">
        <v>1050</v>
      </c>
    </row>
    <row r="12" spans="1:10" ht="24" x14ac:dyDescent="0.2">
      <c r="A12" s="518">
        <v>466.4</v>
      </c>
      <c r="B12" s="518">
        <v>466.4</v>
      </c>
      <c r="C12" s="519" t="s">
        <v>946</v>
      </c>
      <c r="D12" s="473"/>
    </row>
    <row r="13" spans="1:10" ht="24" x14ac:dyDescent="0.2">
      <c r="A13" s="518">
        <v>465.3</v>
      </c>
      <c r="B13" s="518">
        <v>465.3</v>
      </c>
      <c r="C13" s="519" t="s">
        <v>947</v>
      </c>
      <c r="D13" s="473"/>
      <c r="J13" s="13" t="s">
        <v>1051</v>
      </c>
    </row>
    <row r="14" spans="1:10" ht="36" x14ac:dyDescent="0.2">
      <c r="A14" s="518">
        <v>463.9</v>
      </c>
      <c r="B14" s="518">
        <v>463.9</v>
      </c>
      <c r="C14" s="519" t="s">
        <v>948</v>
      </c>
      <c r="D14" s="473"/>
      <c r="J14" s="13" t="s">
        <v>1051</v>
      </c>
    </row>
    <row r="15" spans="1:10" ht="24" x14ac:dyDescent="0.2">
      <c r="A15" s="518">
        <v>462.4</v>
      </c>
      <c r="B15" s="518">
        <v>462.4</v>
      </c>
      <c r="C15" s="519" t="s">
        <v>949</v>
      </c>
      <c r="D15" s="473"/>
      <c r="J15" s="13" t="s">
        <v>1051</v>
      </c>
    </row>
    <row r="16" spans="1:10" ht="36" x14ac:dyDescent="0.2">
      <c r="A16" s="518">
        <v>460.8</v>
      </c>
      <c r="B16" s="518">
        <v>460.8</v>
      </c>
      <c r="C16" s="519" t="s">
        <v>950</v>
      </c>
      <c r="D16" s="473"/>
    </row>
    <row r="17" spans="4:4" x14ac:dyDescent="0.2">
      <c r="D17" s="473"/>
    </row>
    <row r="18" spans="4:4" x14ac:dyDescent="0.2">
      <c r="D18" s="473"/>
    </row>
    <row r="19" spans="4:4" x14ac:dyDescent="0.2">
      <c r="D19" s="473"/>
    </row>
    <row r="20" spans="4:4" x14ac:dyDescent="0.2">
      <c r="D20" s="473"/>
    </row>
    <row r="21" spans="4:4" x14ac:dyDescent="0.2">
      <c r="D21" s="473"/>
    </row>
    <row r="22" spans="4:4" x14ac:dyDescent="0.2">
      <c r="D22" s="473"/>
    </row>
    <row r="23" spans="4:4" x14ac:dyDescent="0.2">
      <c r="D23" s="473"/>
    </row>
    <row r="24" spans="4:4" x14ac:dyDescent="0.2">
      <c r="D24" s="473"/>
    </row>
    <row r="25" spans="4:4" x14ac:dyDescent="0.2">
      <c r="D25" s="473"/>
    </row>
    <row r="26" spans="4:4" x14ac:dyDescent="0.2">
      <c r="D26" s="473"/>
    </row>
    <row r="27" spans="4:4" x14ac:dyDescent="0.2">
      <c r="D27" s="473"/>
    </row>
    <row r="28" spans="4:4" x14ac:dyDescent="0.2">
      <c r="D28" s="473"/>
    </row>
    <row r="29" spans="4:4" x14ac:dyDescent="0.2">
      <c r="D29" s="473"/>
    </row>
    <row r="30" spans="4:4" x14ac:dyDescent="0.2">
      <c r="D30" s="473"/>
    </row>
    <row r="31" spans="4:4" x14ac:dyDescent="0.2">
      <c r="D31" s="473"/>
    </row>
    <row r="32" spans="4:4" x14ac:dyDescent="0.2">
      <c r="D32" s="473"/>
    </row>
    <row r="33" spans="4:4" x14ac:dyDescent="0.2">
      <c r="D33" s="473"/>
    </row>
    <row r="34" spans="4:4" x14ac:dyDescent="0.2">
      <c r="D34" s="473"/>
    </row>
    <row r="35" spans="4:4" x14ac:dyDescent="0.2">
      <c r="D35" s="473"/>
    </row>
    <row r="36" spans="4:4" x14ac:dyDescent="0.2">
      <c r="D36" s="473"/>
    </row>
    <row r="37" spans="4:4" x14ac:dyDescent="0.2">
      <c r="D37" s="473"/>
    </row>
    <row r="38" spans="4:4" x14ac:dyDescent="0.2">
      <c r="D38" s="473"/>
    </row>
    <row r="39" spans="4:4" x14ac:dyDescent="0.2">
      <c r="D39" s="473"/>
    </row>
    <row r="40" spans="4:4" x14ac:dyDescent="0.2">
      <c r="D40" s="473"/>
    </row>
    <row r="41" spans="4:4" x14ac:dyDescent="0.2">
      <c r="D41" s="473"/>
    </row>
    <row r="42" spans="4:4" x14ac:dyDescent="0.2">
      <c r="D42" s="473"/>
    </row>
    <row r="43" spans="4:4" x14ac:dyDescent="0.2">
      <c r="D43" s="473"/>
    </row>
    <row r="44" spans="4:4" x14ac:dyDescent="0.2">
      <c r="D44" s="473"/>
    </row>
    <row r="45" spans="4:4" x14ac:dyDescent="0.2">
      <c r="D45" s="473"/>
    </row>
    <row r="46" spans="4:4" x14ac:dyDescent="0.2">
      <c r="D46" s="473"/>
    </row>
    <row r="47" spans="4:4" x14ac:dyDescent="0.2">
      <c r="D47" s="473"/>
    </row>
    <row r="48" spans="4:4" x14ac:dyDescent="0.2">
      <c r="D48" s="473"/>
    </row>
    <row r="49" spans="4:4" x14ac:dyDescent="0.2">
      <c r="D49" s="473"/>
    </row>
    <row r="50" spans="4:4" x14ac:dyDescent="0.2">
      <c r="D50" s="473"/>
    </row>
    <row r="51" spans="4:4" x14ac:dyDescent="0.2">
      <c r="D51" s="473"/>
    </row>
    <row r="52" spans="4:4" x14ac:dyDescent="0.2">
      <c r="D52" s="473"/>
    </row>
    <row r="53" spans="4:4" x14ac:dyDescent="0.2">
      <c r="D53" s="473"/>
    </row>
    <row r="54" spans="4:4" x14ac:dyDescent="0.2">
      <c r="D54" s="473"/>
    </row>
    <row r="55" spans="4:4" x14ac:dyDescent="0.2">
      <c r="D55" s="473"/>
    </row>
    <row r="56" spans="4:4" x14ac:dyDescent="0.2">
      <c r="D56" s="473"/>
    </row>
    <row r="57" spans="4:4" x14ac:dyDescent="0.2">
      <c r="D57" s="473"/>
    </row>
    <row r="58" spans="4:4" x14ac:dyDescent="0.2">
      <c r="D58" s="473"/>
    </row>
    <row r="59" spans="4:4" x14ac:dyDescent="0.2">
      <c r="D59" s="473"/>
    </row>
    <row r="60" spans="4:4" x14ac:dyDescent="0.2">
      <c r="D60" s="473"/>
    </row>
    <row r="61" spans="4:4" x14ac:dyDescent="0.2">
      <c r="D61" s="473"/>
    </row>
    <row r="62" spans="4:4" x14ac:dyDescent="0.2">
      <c r="D62" s="473"/>
    </row>
    <row r="63" spans="4:4" x14ac:dyDescent="0.2">
      <c r="D63" s="473"/>
    </row>
    <row r="64" spans="4:4" x14ac:dyDescent="0.2">
      <c r="D64" s="473"/>
    </row>
    <row r="65" spans="4:4" x14ac:dyDescent="0.2">
      <c r="D65" s="473"/>
    </row>
    <row r="66" spans="4:4" x14ac:dyDescent="0.2">
      <c r="D66" s="473"/>
    </row>
    <row r="67" spans="4:4" x14ac:dyDescent="0.2">
      <c r="D67" s="473"/>
    </row>
    <row r="68" spans="4:4" x14ac:dyDescent="0.2">
      <c r="D68" s="473"/>
    </row>
    <row r="69" spans="4:4" x14ac:dyDescent="0.2">
      <c r="D69" s="473"/>
    </row>
    <row r="70" spans="4:4" x14ac:dyDescent="0.2">
      <c r="D70" s="473"/>
    </row>
    <row r="71" spans="4:4" x14ac:dyDescent="0.2">
      <c r="D71" s="473"/>
    </row>
    <row r="72" spans="4:4" x14ac:dyDescent="0.2">
      <c r="D72" s="473"/>
    </row>
    <row r="73" spans="4:4" x14ac:dyDescent="0.2">
      <c r="D73" s="473"/>
    </row>
    <row r="74" spans="4:4" x14ac:dyDescent="0.2">
      <c r="D74" s="473"/>
    </row>
    <row r="75" spans="4:4" x14ac:dyDescent="0.2">
      <c r="D75" s="473"/>
    </row>
    <row r="76" spans="4:4" x14ac:dyDescent="0.2">
      <c r="D76" s="473"/>
    </row>
    <row r="77" spans="4:4" x14ac:dyDescent="0.2">
      <c r="D77" s="473"/>
    </row>
    <row r="78" spans="4:4" x14ac:dyDescent="0.2">
      <c r="D78" s="473"/>
    </row>
    <row r="79" spans="4:4" x14ac:dyDescent="0.2">
      <c r="D79" s="473"/>
    </row>
    <row r="80" spans="4:4" x14ac:dyDescent="0.2">
      <c r="D80" s="473"/>
    </row>
    <row r="81" spans="4:4" x14ac:dyDescent="0.2">
      <c r="D81" s="473"/>
    </row>
    <row r="82" spans="4:4" x14ac:dyDescent="0.2">
      <c r="D82" s="473"/>
    </row>
    <row r="83" spans="4:4" x14ac:dyDescent="0.2">
      <c r="D83" s="473"/>
    </row>
    <row r="84" spans="4:4" x14ac:dyDescent="0.2">
      <c r="D84" s="473"/>
    </row>
    <row r="85" spans="4:4" x14ac:dyDescent="0.2">
      <c r="D85" s="473"/>
    </row>
    <row r="86" spans="4:4" x14ac:dyDescent="0.2">
      <c r="D86" s="473"/>
    </row>
    <row r="87" spans="4:4" x14ac:dyDescent="0.2">
      <c r="D87" s="473"/>
    </row>
    <row r="88" spans="4:4" x14ac:dyDescent="0.2">
      <c r="D88" s="473"/>
    </row>
    <row r="89" spans="4:4" x14ac:dyDescent="0.2">
      <c r="D89" s="473"/>
    </row>
    <row r="90" spans="4:4" x14ac:dyDescent="0.2">
      <c r="D90" s="473"/>
    </row>
    <row r="91" spans="4:4" x14ac:dyDescent="0.2">
      <c r="D91" s="473"/>
    </row>
    <row r="92" spans="4:4" x14ac:dyDescent="0.2">
      <c r="D92" s="473"/>
    </row>
    <row r="93" spans="4:4" x14ac:dyDescent="0.2">
      <c r="D93" s="473"/>
    </row>
    <row r="94" spans="4:4" x14ac:dyDescent="0.2">
      <c r="D94" s="473"/>
    </row>
    <row r="95" spans="4:4" x14ac:dyDescent="0.2">
      <c r="D95" s="473"/>
    </row>
    <row r="96" spans="4:4" x14ac:dyDescent="0.2">
      <c r="D96" s="473"/>
    </row>
    <row r="97" spans="4:4" x14ac:dyDescent="0.2">
      <c r="D97" s="473"/>
    </row>
    <row r="98" spans="4:4" x14ac:dyDescent="0.2">
      <c r="D98" s="473"/>
    </row>
    <row r="99" spans="4:4" x14ac:dyDescent="0.2">
      <c r="D99" s="473"/>
    </row>
    <row r="100" spans="4:4" x14ac:dyDescent="0.2">
      <c r="D100" s="473"/>
    </row>
    <row r="101" spans="4:4" x14ac:dyDescent="0.2">
      <c r="D101" s="473"/>
    </row>
    <row r="102" spans="4:4" x14ac:dyDescent="0.2">
      <c r="D102" s="473"/>
    </row>
    <row r="103" spans="4:4" x14ac:dyDescent="0.2">
      <c r="D103" s="473"/>
    </row>
    <row r="104" spans="4:4" x14ac:dyDescent="0.2">
      <c r="D104" s="473"/>
    </row>
    <row r="105" spans="4:4" x14ac:dyDescent="0.2">
      <c r="D105" s="473"/>
    </row>
    <row r="106" spans="4:4" x14ac:dyDescent="0.2">
      <c r="D106" s="473"/>
    </row>
    <row r="107" spans="4:4" x14ac:dyDescent="0.2">
      <c r="D107" s="473"/>
    </row>
    <row r="108" spans="4:4" x14ac:dyDescent="0.2">
      <c r="D108" s="473"/>
    </row>
    <row r="109" spans="4:4" x14ac:dyDescent="0.2">
      <c r="D109" s="473"/>
    </row>
    <row r="110" spans="4:4" x14ac:dyDescent="0.2">
      <c r="D110" s="473"/>
    </row>
    <row r="111" spans="4:4" x14ac:dyDescent="0.2">
      <c r="D111" s="473"/>
    </row>
    <row r="112" spans="4:4" x14ac:dyDescent="0.2">
      <c r="D112" s="473"/>
    </row>
    <row r="113" spans="4:4" x14ac:dyDescent="0.2">
      <c r="D113" s="473"/>
    </row>
    <row r="114" spans="4:4" x14ac:dyDescent="0.2">
      <c r="D114" s="473"/>
    </row>
    <row r="115" spans="4:4" x14ac:dyDescent="0.2">
      <c r="D115" s="473"/>
    </row>
    <row r="116" spans="4:4" x14ac:dyDescent="0.2">
      <c r="D116" s="473"/>
    </row>
    <row r="117" spans="4:4" x14ac:dyDescent="0.2">
      <c r="D117" s="473"/>
    </row>
    <row r="118" spans="4:4" x14ac:dyDescent="0.2">
      <c r="D118" s="473"/>
    </row>
    <row r="119" spans="4:4" x14ac:dyDescent="0.2">
      <c r="D119" s="473"/>
    </row>
    <row r="120" spans="4:4" x14ac:dyDescent="0.2">
      <c r="D120" s="473"/>
    </row>
    <row r="121" spans="4:4" x14ac:dyDescent="0.2">
      <c r="D121" s="473"/>
    </row>
    <row r="122" spans="4:4" x14ac:dyDescent="0.2">
      <c r="D122" s="473"/>
    </row>
    <row r="123" spans="4:4" x14ac:dyDescent="0.2">
      <c r="D123" s="473"/>
    </row>
    <row r="124" spans="4:4" x14ac:dyDescent="0.2">
      <c r="D124" s="473"/>
    </row>
    <row r="125" spans="4:4" x14ac:dyDescent="0.2">
      <c r="D125" s="473"/>
    </row>
    <row r="126" spans="4:4" x14ac:dyDescent="0.2">
      <c r="D126" s="473"/>
    </row>
    <row r="127" spans="4:4" x14ac:dyDescent="0.2">
      <c r="D127" s="473"/>
    </row>
    <row r="128" spans="4:4" x14ac:dyDescent="0.2">
      <c r="D128" s="473"/>
    </row>
    <row r="129" spans="4:4" x14ac:dyDescent="0.2">
      <c r="D129" s="473"/>
    </row>
    <row r="130" spans="4:4" x14ac:dyDescent="0.2">
      <c r="D130" s="473"/>
    </row>
    <row r="131" spans="4:4" x14ac:dyDescent="0.2">
      <c r="D131" s="473"/>
    </row>
    <row r="132" spans="4:4" x14ac:dyDescent="0.2">
      <c r="D132" s="473"/>
    </row>
    <row r="133" spans="4:4" x14ac:dyDescent="0.2">
      <c r="D133" s="473"/>
    </row>
    <row r="134" spans="4:4" x14ac:dyDescent="0.2">
      <c r="D134" s="473"/>
    </row>
    <row r="135" spans="4:4" x14ac:dyDescent="0.2">
      <c r="D135" s="473"/>
    </row>
    <row r="136" spans="4:4" x14ac:dyDescent="0.2">
      <c r="D136" s="473"/>
    </row>
    <row r="137" spans="4:4" x14ac:dyDescent="0.2">
      <c r="D137" s="473"/>
    </row>
    <row r="138" spans="4:4" x14ac:dyDescent="0.2">
      <c r="D138" s="473"/>
    </row>
    <row r="139" spans="4:4" x14ac:dyDescent="0.2">
      <c r="D139" s="473"/>
    </row>
    <row r="140" spans="4:4" x14ac:dyDescent="0.2">
      <c r="D140" s="473"/>
    </row>
    <row r="141" spans="4:4" x14ac:dyDescent="0.2">
      <c r="D141" s="473"/>
    </row>
    <row r="142" spans="4:4" x14ac:dyDescent="0.2">
      <c r="D142" s="473"/>
    </row>
    <row r="143" spans="4:4" x14ac:dyDescent="0.2">
      <c r="D143" s="473"/>
    </row>
    <row r="144" spans="4:4" x14ac:dyDescent="0.2">
      <c r="D144" s="473"/>
    </row>
    <row r="145" spans="4:4" x14ac:dyDescent="0.2">
      <c r="D145" s="473"/>
    </row>
    <row r="146" spans="4:4" x14ac:dyDescent="0.2">
      <c r="D146" s="473"/>
    </row>
    <row r="147" spans="4:4" x14ac:dyDescent="0.2">
      <c r="D147" s="473"/>
    </row>
    <row r="148" spans="4:4" x14ac:dyDescent="0.2">
      <c r="D148" s="473"/>
    </row>
    <row r="149" spans="4:4" x14ac:dyDescent="0.2">
      <c r="D149" s="473"/>
    </row>
    <row r="150" spans="4:4" x14ac:dyDescent="0.2">
      <c r="D150" s="473"/>
    </row>
    <row r="151" spans="4:4" x14ac:dyDescent="0.2">
      <c r="D151" s="473"/>
    </row>
    <row r="152" spans="4:4" x14ac:dyDescent="0.2">
      <c r="D152" s="473"/>
    </row>
    <row r="153" spans="4:4" x14ac:dyDescent="0.2">
      <c r="D153" s="473"/>
    </row>
    <row r="154" spans="4:4" x14ac:dyDescent="0.2">
      <c r="D154" s="473"/>
    </row>
    <row r="155" spans="4:4" x14ac:dyDescent="0.2">
      <c r="D155" s="473"/>
    </row>
    <row r="156" spans="4:4" x14ac:dyDescent="0.2">
      <c r="D156" s="473"/>
    </row>
    <row r="157" spans="4:4" x14ac:dyDescent="0.2">
      <c r="D157" s="473"/>
    </row>
    <row r="158" spans="4:4" x14ac:dyDescent="0.2">
      <c r="D158" s="473"/>
    </row>
    <row r="159" spans="4:4" x14ac:dyDescent="0.2">
      <c r="D159" s="473"/>
    </row>
    <row r="160" spans="4:4" x14ac:dyDescent="0.2">
      <c r="D160" s="473"/>
    </row>
    <row r="161" spans="4:4" x14ac:dyDescent="0.2">
      <c r="D161" s="473"/>
    </row>
    <row r="162" spans="4:4" x14ac:dyDescent="0.2">
      <c r="D162" s="473"/>
    </row>
    <row r="163" spans="4:4" x14ac:dyDescent="0.2">
      <c r="D163" s="473"/>
    </row>
    <row r="164" spans="4:4" x14ac:dyDescent="0.2">
      <c r="D164" s="473"/>
    </row>
    <row r="165" spans="4:4" x14ac:dyDescent="0.2">
      <c r="D165" s="473"/>
    </row>
    <row r="166" spans="4:4" x14ac:dyDescent="0.2">
      <c r="D166" s="473"/>
    </row>
    <row r="167" spans="4:4" x14ac:dyDescent="0.2">
      <c r="D167" s="473"/>
    </row>
    <row r="168" spans="4:4" x14ac:dyDescent="0.2">
      <c r="D168" s="473"/>
    </row>
    <row r="169" spans="4:4" x14ac:dyDescent="0.2">
      <c r="D169" s="473"/>
    </row>
    <row r="170" spans="4:4" x14ac:dyDescent="0.2">
      <c r="D170" s="473"/>
    </row>
    <row r="171" spans="4:4" x14ac:dyDescent="0.2">
      <c r="D171" s="473"/>
    </row>
    <row r="172" spans="4:4" x14ac:dyDescent="0.2">
      <c r="D172" s="473"/>
    </row>
    <row r="173" spans="4:4" x14ac:dyDescent="0.2">
      <c r="D173" s="473"/>
    </row>
    <row r="174" spans="4:4" x14ac:dyDescent="0.2">
      <c r="D174" s="473"/>
    </row>
    <row r="175" spans="4:4" x14ac:dyDescent="0.2">
      <c r="D175" s="473"/>
    </row>
    <row r="176" spans="4:4" x14ac:dyDescent="0.2">
      <c r="D176" s="473"/>
    </row>
    <row r="177" spans="4:4" x14ac:dyDescent="0.2">
      <c r="D177" s="473"/>
    </row>
    <row r="178" spans="4:4" x14ac:dyDescent="0.2">
      <c r="D178" s="473"/>
    </row>
    <row r="179" spans="4:4" x14ac:dyDescent="0.2">
      <c r="D179" s="473"/>
    </row>
    <row r="180" spans="4:4" x14ac:dyDescent="0.2">
      <c r="D180" s="473"/>
    </row>
    <row r="181" spans="4:4" x14ac:dyDescent="0.2">
      <c r="D181" s="473"/>
    </row>
    <row r="182" spans="4:4" x14ac:dyDescent="0.2">
      <c r="D182" s="473"/>
    </row>
    <row r="183" spans="4:4" x14ac:dyDescent="0.2">
      <c r="D183" s="473"/>
    </row>
    <row r="184" spans="4:4" x14ac:dyDescent="0.2">
      <c r="D184" s="473"/>
    </row>
    <row r="185" spans="4:4" x14ac:dyDescent="0.2">
      <c r="D185" s="473"/>
    </row>
    <row r="186" spans="4:4" x14ac:dyDescent="0.2">
      <c r="D186" s="473"/>
    </row>
    <row r="187" spans="4:4" x14ac:dyDescent="0.2">
      <c r="D187" s="473"/>
    </row>
    <row r="188" spans="4:4" x14ac:dyDescent="0.2">
      <c r="D188" s="473"/>
    </row>
    <row r="189" spans="4:4" x14ac:dyDescent="0.2">
      <c r="D189" s="473"/>
    </row>
    <row r="190" spans="4:4" x14ac:dyDescent="0.2">
      <c r="D190" s="473"/>
    </row>
    <row r="191" spans="4:4" x14ac:dyDescent="0.2">
      <c r="D191" s="473"/>
    </row>
    <row r="192" spans="4:4" x14ac:dyDescent="0.2">
      <c r="D192" s="473"/>
    </row>
    <row r="193" spans="4:4" x14ac:dyDescent="0.2">
      <c r="D193" s="473"/>
    </row>
    <row r="194" spans="4:4" x14ac:dyDescent="0.2">
      <c r="D194" s="473"/>
    </row>
    <row r="195" spans="4:4" x14ac:dyDescent="0.2">
      <c r="D195" s="473"/>
    </row>
    <row r="196" spans="4:4" x14ac:dyDescent="0.2">
      <c r="D196" s="473"/>
    </row>
    <row r="197" spans="4:4" x14ac:dyDescent="0.2">
      <c r="D197" s="473"/>
    </row>
    <row r="198" spans="4:4" x14ac:dyDescent="0.2">
      <c r="D198" s="473"/>
    </row>
    <row r="199" spans="4:4" x14ac:dyDescent="0.2">
      <c r="D199" s="473"/>
    </row>
    <row r="200" spans="4:4" x14ac:dyDescent="0.2">
      <c r="D200" s="473"/>
    </row>
    <row r="201" spans="4:4" x14ac:dyDescent="0.2">
      <c r="D201" s="473"/>
    </row>
    <row r="202" spans="4:4" x14ac:dyDescent="0.2">
      <c r="D202" s="473"/>
    </row>
    <row r="203" spans="4:4" x14ac:dyDescent="0.2">
      <c r="D203" s="473"/>
    </row>
    <row r="204" spans="4:4" x14ac:dyDescent="0.2">
      <c r="D204" s="473"/>
    </row>
    <row r="205" spans="4:4" x14ac:dyDescent="0.2">
      <c r="D205" s="473"/>
    </row>
    <row r="206" spans="4:4" x14ac:dyDescent="0.2">
      <c r="D206" s="473"/>
    </row>
    <row r="207" spans="4:4" x14ac:dyDescent="0.2">
      <c r="D207" s="473"/>
    </row>
    <row r="208" spans="4:4" x14ac:dyDescent="0.2">
      <c r="D208" s="473"/>
    </row>
    <row r="209" spans="4:4" x14ac:dyDescent="0.2">
      <c r="D209" s="473"/>
    </row>
    <row r="210" spans="4:4" x14ac:dyDescent="0.2">
      <c r="D210" s="473"/>
    </row>
    <row r="211" spans="4:4" x14ac:dyDescent="0.2">
      <c r="D211" s="473"/>
    </row>
    <row r="212" spans="4:4" x14ac:dyDescent="0.2">
      <c r="D212" s="473"/>
    </row>
    <row r="213" spans="4:4" x14ac:dyDescent="0.2">
      <c r="D213" s="473"/>
    </row>
    <row r="214" spans="4:4" x14ac:dyDescent="0.2">
      <c r="D214" s="473"/>
    </row>
    <row r="215" spans="4:4" x14ac:dyDescent="0.2">
      <c r="D215" s="473"/>
    </row>
    <row r="216" spans="4:4" x14ac:dyDescent="0.2">
      <c r="D216" s="473"/>
    </row>
    <row r="217" spans="4:4" x14ac:dyDescent="0.2">
      <c r="D217" s="473"/>
    </row>
    <row r="218" spans="4:4" x14ac:dyDescent="0.2">
      <c r="D218" s="473"/>
    </row>
    <row r="219" spans="4:4" x14ac:dyDescent="0.2">
      <c r="D219" s="473"/>
    </row>
    <row r="220" spans="4:4" x14ac:dyDescent="0.2">
      <c r="D220" s="473"/>
    </row>
    <row r="221" spans="4:4" x14ac:dyDescent="0.2">
      <c r="D221" s="473"/>
    </row>
    <row r="222" spans="4:4" x14ac:dyDescent="0.2">
      <c r="D222" s="473"/>
    </row>
    <row r="223" spans="4:4" x14ac:dyDescent="0.2">
      <c r="D223" s="473"/>
    </row>
    <row r="224" spans="4:4" x14ac:dyDescent="0.2">
      <c r="D224" s="473"/>
    </row>
    <row r="225" spans="4:4" x14ac:dyDescent="0.2">
      <c r="D225" s="473"/>
    </row>
    <row r="226" spans="4:4" x14ac:dyDescent="0.2">
      <c r="D226" s="473"/>
    </row>
    <row r="227" spans="4:4" x14ac:dyDescent="0.2">
      <c r="D227" s="473"/>
    </row>
    <row r="228" spans="4:4" x14ac:dyDescent="0.2">
      <c r="D228" s="473"/>
    </row>
    <row r="229" spans="4:4" x14ac:dyDescent="0.2">
      <c r="D229" s="473"/>
    </row>
    <row r="230" spans="4:4" x14ac:dyDescent="0.2">
      <c r="D230" s="473"/>
    </row>
    <row r="231" spans="4:4" x14ac:dyDescent="0.2">
      <c r="D231" s="473"/>
    </row>
    <row r="232" spans="4:4" x14ac:dyDescent="0.2">
      <c r="D232" s="473"/>
    </row>
    <row r="233" spans="4:4" x14ac:dyDescent="0.2">
      <c r="D233" s="473"/>
    </row>
    <row r="234" spans="4:4" x14ac:dyDescent="0.2">
      <c r="D234" s="473"/>
    </row>
    <row r="235" spans="4:4" x14ac:dyDescent="0.2">
      <c r="D235" s="473"/>
    </row>
    <row r="236" spans="4:4" x14ac:dyDescent="0.2">
      <c r="D236" s="473"/>
    </row>
    <row r="237" spans="4:4" x14ac:dyDescent="0.2">
      <c r="D237" s="473"/>
    </row>
    <row r="238" spans="4:4" x14ac:dyDescent="0.2">
      <c r="D238" s="473"/>
    </row>
    <row r="239" spans="4:4" x14ac:dyDescent="0.2">
      <c r="D239" s="473"/>
    </row>
    <row r="240" spans="4:4" x14ac:dyDescent="0.2">
      <c r="D240" s="473"/>
    </row>
    <row r="241" spans="4:4" x14ac:dyDescent="0.2">
      <c r="D241" s="473"/>
    </row>
    <row r="242" spans="4:4" x14ac:dyDescent="0.2">
      <c r="D242" s="473"/>
    </row>
    <row r="243" spans="4:4" x14ac:dyDescent="0.2">
      <c r="D243" s="473"/>
    </row>
    <row r="244" spans="4:4" x14ac:dyDescent="0.2">
      <c r="D244" s="473"/>
    </row>
    <row r="245" spans="4:4" x14ac:dyDescent="0.2">
      <c r="D245" s="473"/>
    </row>
    <row r="246" spans="4:4" x14ac:dyDescent="0.2">
      <c r="D246" s="473"/>
    </row>
    <row r="247" spans="4:4" x14ac:dyDescent="0.2">
      <c r="D247" s="473"/>
    </row>
    <row r="248" spans="4:4" x14ac:dyDescent="0.2">
      <c r="D248" s="473"/>
    </row>
    <row r="249" spans="4:4" x14ac:dyDescent="0.2">
      <c r="D249" s="473"/>
    </row>
    <row r="250" spans="4:4" x14ac:dyDescent="0.2">
      <c r="D250" s="473"/>
    </row>
    <row r="251" spans="4:4" x14ac:dyDescent="0.2">
      <c r="D251" s="473"/>
    </row>
    <row r="252" spans="4:4" x14ac:dyDescent="0.2">
      <c r="D252" s="473"/>
    </row>
    <row r="253" spans="4:4" x14ac:dyDescent="0.2">
      <c r="D253" s="473"/>
    </row>
    <row r="254" spans="4:4" x14ac:dyDescent="0.2">
      <c r="D254" s="473"/>
    </row>
    <row r="255" spans="4:4" x14ac:dyDescent="0.2">
      <c r="D255" s="473"/>
    </row>
    <row r="256" spans="4:4" x14ac:dyDescent="0.2">
      <c r="D256" s="473"/>
    </row>
    <row r="257" spans="4:4" x14ac:dyDescent="0.2">
      <c r="D257" s="473"/>
    </row>
    <row r="258" spans="4:4" x14ac:dyDescent="0.2">
      <c r="D258" s="473"/>
    </row>
    <row r="259" spans="4:4" x14ac:dyDescent="0.2">
      <c r="D259" s="473"/>
    </row>
    <row r="260" spans="4:4" x14ac:dyDescent="0.2">
      <c r="D260" s="473"/>
    </row>
    <row r="261" spans="4:4" x14ac:dyDescent="0.2">
      <c r="D261" s="473"/>
    </row>
    <row r="262" spans="4:4" x14ac:dyDescent="0.2">
      <c r="D262" s="473"/>
    </row>
    <row r="263" spans="4:4" x14ac:dyDescent="0.2">
      <c r="D263" s="473"/>
    </row>
    <row r="264" spans="4:4" x14ac:dyDescent="0.2">
      <c r="D264" s="473"/>
    </row>
    <row r="265" spans="4:4" x14ac:dyDescent="0.2">
      <c r="D265" s="473"/>
    </row>
    <row r="266" spans="4:4" x14ac:dyDescent="0.2">
      <c r="D266" s="473"/>
    </row>
    <row r="267" spans="4:4" x14ac:dyDescent="0.2">
      <c r="D267" s="473"/>
    </row>
    <row r="268" spans="4:4" x14ac:dyDescent="0.2">
      <c r="D268" s="473"/>
    </row>
    <row r="269" spans="4:4" x14ac:dyDescent="0.2">
      <c r="D269" s="473"/>
    </row>
    <row r="270" spans="4:4" x14ac:dyDescent="0.2">
      <c r="D270" s="473"/>
    </row>
    <row r="271" spans="4:4" x14ac:dyDescent="0.2">
      <c r="D271" s="473"/>
    </row>
    <row r="272" spans="4:4" x14ac:dyDescent="0.2">
      <c r="D272" s="473"/>
    </row>
    <row r="273" spans="4:4" x14ac:dyDescent="0.2">
      <c r="D273" s="473"/>
    </row>
    <row r="274" spans="4:4" x14ac:dyDescent="0.2">
      <c r="D274" s="473"/>
    </row>
    <row r="275" spans="4:4" x14ac:dyDescent="0.2">
      <c r="D275" s="473"/>
    </row>
    <row r="276" spans="4:4" x14ac:dyDescent="0.2">
      <c r="D276" s="473"/>
    </row>
    <row r="277" spans="4:4" x14ac:dyDescent="0.2">
      <c r="D277" s="473"/>
    </row>
    <row r="278" spans="4:4" x14ac:dyDescent="0.2">
      <c r="D278" s="473"/>
    </row>
    <row r="279" spans="4:4" x14ac:dyDescent="0.2">
      <c r="D279" s="473"/>
    </row>
    <row r="280" spans="4:4" x14ac:dyDescent="0.2">
      <c r="D280" s="473"/>
    </row>
    <row r="281" spans="4:4" x14ac:dyDescent="0.2">
      <c r="D281" s="473"/>
    </row>
    <row r="282" spans="4:4" x14ac:dyDescent="0.2">
      <c r="D282" s="473"/>
    </row>
    <row r="283" spans="4:4" x14ac:dyDescent="0.2">
      <c r="D283" s="473"/>
    </row>
    <row r="284" spans="4:4" x14ac:dyDescent="0.2">
      <c r="D284" s="473"/>
    </row>
    <row r="285" spans="4:4" x14ac:dyDescent="0.2">
      <c r="D285" s="473"/>
    </row>
    <row r="286" spans="4:4" x14ac:dyDescent="0.2">
      <c r="D286" s="473"/>
    </row>
    <row r="287" spans="4:4" x14ac:dyDescent="0.2">
      <c r="D287" s="473"/>
    </row>
    <row r="288" spans="4:4" x14ac:dyDescent="0.2">
      <c r="D288" s="473"/>
    </row>
    <row r="289" spans="4:4" x14ac:dyDescent="0.2">
      <c r="D289" s="473"/>
    </row>
    <row r="290" spans="4:4" x14ac:dyDescent="0.2">
      <c r="D290" s="473"/>
    </row>
    <row r="291" spans="4:4" x14ac:dyDescent="0.2">
      <c r="D291" s="473"/>
    </row>
    <row r="292" spans="4:4" x14ac:dyDescent="0.2">
      <c r="D292" s="473"/>
    </row>
    <row r="293" spans="4:4" x14ac:dyDescent="0.2">
      <c r="D293" s="473"/>
    </row>
    <row r="294" spans="4:4" x14ac:dyDescent="0.2">
      <c r="D294" s="473"/>
    </row>
    <row r="295" spans="4:4" x14ac:dyDescent="0.2">
      <c r="D295" s="473"/>
    </row>
    <row r="296" spans="4:4" x14ac:dyDescent="0.2">
      <c r="D296" s="473"/>
    </row>
    <row r="297" spans="4:4" x14ac:dyDescent="0.2">
      <c r="D297" s="473"/>
    </row>
    <row r="298" spans="4:4" x14ac:dyDescent="0.2">
      <c r="D298" s="473"/>
    </row>
    <row r="299" spans="4:4" x14ac:dyDescent="0.2">
      <c r="D299" s="473"/>
    </row>
    <row r="300" spans="4:4" x14ac:dyDescent="0.2">
      <c r="D300" s="473"/>
    </row>
    <row r="301" spans="4:4" x14ac:dyDescent="0.2">
      <c r="D301" s="473"/>
    </row>
    <row r="302" spans="4:4" x14ac:dyDescent="0.2">
      <c r="D302" s="473"/>
    </row>
    <row r="303" spans="4:4" x14ac:dyDescent="0.2">
      <c r="D303" s="473"/>
    </row>
    <row r="304" spans="4:4" x14ac:dyDescent="0.2">
      <c r="D304" s="473"/>
    </row>
    <row r="305" spans="4:4" x14ac:dyDescent="0.2">
      <c r="D305" s="473"/>
    </row>
    <row r="306" spans="4:4" x14ac:dyDescent="0.2">
      <c r="D306" s="473"/>
    </row>
    <row r="307" spans="4:4" x14ac:dyDescent="0.2">
      <c r="D307" s="473"/>
    </row>
    <row r="308" spans="4:4" x14ac:dyDescent="0.2">
      <c r="D308" s="473"/>
    </row>
    <row r="309" spans="4:4" x14ac:dyDescent="0.2">
      <c r="D309" s="473"/>
    </row>
    <row r="310" spans="4:4" x14ac:dyDescent="0.2">
      <c r="D310" s="473"/>
    </row>
    <row r="311" spans="4:4" x14ac:dyDescent="0.2">
      <c r="D311" s="473"/>
    </row>
    <row r="312" spans="4:4" x14ac:dyDescent="0.2">
      <c r="D312" s="473"/>
    </row>
    <row r="313" spans="4:4" x14ac:dyDescent="0.2">
      <c r="D313" s="473"/>
    </row>
    <row r="314" spans="4:4" x14ac:dyDescent="0.2">
      <c r="D314" s="473"/>
    </row>
    <row r="315" spans="4:4" x14ac:dyDescent="0.2">
      <c r="D315" s="473"/>
    </row>
    <row r="316" spans="4:4" x14ac:dyDescent="0.2">
      <c r="D316" s="473"/>
    </row>
    <row r="317" spans="4:4" x14ac:dyDescent="0.2">
      <c r="D317" s="473"/>
    </row>
    <row r="318" spans="4:4" x14ac:dyDescent="0.2">
      <c r="D318" s="473"/>
    </row>
    <row r="319" spans="4:4" x14ac:dyDescent="0.2">
      <c r="D319" s="473"/>
    </row>
    <row r="320" spans="4:4" x14ac:dyDescent="0.2">
      <c r="D320" s="473"/>
    </row>
    <row r="321" spans="4:4" x14ac:dyDescent="0.2">
      <c r="D321" s="473"/>
    </row>
    <row r="322" spans="4:4" x14ac:dyDescent="0.2">
      <c r="D322" s="473"/>
    </row>
    <row r="323" spans="4:4" x14ac:dyDescent="0.2">
      <c r="D323" s="473"/>
    </row>
    <row r="324" spans="4:4" x14ac:dyDescent="0.2">
      <c r="D324" s="473"/>
    </row>
    <row r="325" spans="4:4" x14ac:dyDescent="0.2">
      <c r="D325" s="473"/>
    </row>
    <row r="326" spans="4:4" x14ac:dyDescent="0.2">
      <c r="D326" s="473"/>
    </row>
    <row r="327" spans="4:4" x14ac:dyDescent="0.2">
      <c r="D327" s="473"/>
    </row>
    <row r="328" spans="4:4" x14ac:dyDescent="0.2">
      <c r="D328" s="473"/>
    </row>
    <row r="329" spans="4:4" x14ac:dyDescent="0.2">
      <c r="D329" s="473"/>
    </row>
    <row r="330" spans="4:4" x14ac:dyDescent="0.2">
      <c r="D330" s="473"/>
    </row>
    <row r="331" spans="4:4" x14ac:dyDescent="0.2">
      <c r="D331" s="473"/>
    </row>
    <row r="332" spans="4:4" x14ac:dyDescent="0.2">
      <c r="D332" s="473"/>
    </row>
    <row r="333" spans="4:4" x14ac:dyDescent="0.2">
      <c r="D333" s="473"/>
    </row>
    <row r="334" spans="4:4" x14ac:dyDescent="0.2">
      <c r="D334" s="473"/>
    </row>
    <row r="335" spans="4:4" x14ac:dyDescent="0.2">
      <c r="D335" s="473"/>
    </row>
    <row r="336" spans="4:4" x14ac:dyDescent="0.2">
      <c r="D336" s="473"/>
    </row>
    <row r="337" spans="4:4" x14ac:dyDescent="0.2">
      <c r="D337" s="473"/>
    </row>
    <row r="338" spans="4:4" x14ac:dyDescent="0.2">
      <c r="D338" s="473"/>
    </row>
    <row r="339" spans="4:4" x14ac:dyDescent="0.2">
      <c r="D339" s="473"/>
    </row>
    <row r="340" spans="4:4" x14ac:dyDescent="0.2">
      <c r="D340" s="473"/>
    </row>
    <row r="341" spans="4:4" x14ac:dyDescent="0.2">
      <c r="D341" s="473"/>
    </row>
    <row r="342" spans="4:4" x14ac:dyDescent="0.2">
      <c r="D342" s="473"/>
    </row>
    <row r="343" spans="4:4" x14ac:dyDescent="0.2">
      <c r="D343" s="473"/>
    </row>
    <row r="344" spans="4:4" x14ac:dyDescent="0.2">
      <c r="D344" s="473"/>
    </row>
    <row r="345" spans="4:4" x14ac:dyDescent="0.2">
      <c r="D345" s="473"/>
    </row>
    <row r="346" spans="4:4" x14ac:dyDescent="0.2">
      <c r="D346" s="473"/>
    </row>
    <row r="347" spans="4:4" x14ac:dyDescent="0.2">
      <c r="D347" s="473"/>
    </row>
    <row r="348" spans="4:4" x14ac:dyDescent="0.2">
      <c r="D348" s="473"/>
    </row>
    <row r="349" spans="4:4" x14ac:dyDescent="0.2">
      <c r="D349" s="473"/>
    </row>
    <row r="350" spans="4:4" x14ac:dyDescent="0.2">
      <c r="D350" s="473"/>
    </row>
    <row r="351" spans="4:4" x14ac:dyDescent="0.2">
      <c r="D351" s="473"/>
    </row>
    <row r="352" spans="4:4" x14ac:dyDescent="0.2">
      <c r="D352" s="473"/>
    </row>
    <row r="353" spans="4:4" x14ac:dyDescent="0.2">
      <c r="D353" s="473"/>
    </row>
    <row r="354" spans="4:4" x14ac:dyDescent="0.2">
      <c r="D354" s="473"/>
    </row>
    <row r="355" spans="4:4" x14ac:dyDescent="0.2">
      <c r="D355" s="473"/>
    </row>
    <row r="356" spans="4:4" x14ac:dyDescent="0.2">
      <c r="D356" s="473"/>
    </row>
    <row r="357" spans="4:4" x14ac:dyDescent="0.2">
      <c r="D357" s="473"/>
    </row>
    <row r="358" spans="4:4" x14ac:dyDescent="0.2">
      <c r="D358" s="473"/>
    </row>
    <row r="359" spans="4:4" x14ac:dyDescent="0.2">
      <c r="D359" s="473"/>
    </row>
    <row r="360" spans="4:4" x14ac:dyDescent="0.2">
      <c r="D360" s="473"/>
    </row>
    <row r="361" spans="4:4" x14ac:dyDescent="0.2">
      <c r="D361" s="473"/>
    </row>
    <row r="362" spans="4:4" x14ac:dyDescent="0.2">
      <c r="D362" s="473"/>
    </row>
    <row r="363" spans="4:4" x14ac:dyDescent="0.2">
      <c r="D363" s="473"/>
    </row>
    <row r="364" spans="4:4" x14ac:dyDescent="0.2">
      <c r="D364" s="473"/>
    </row>
    <row r="365" spans="4:4" x14ac:dyDescent="0.2">
      <c r="D365" s="473"/>
    </row>
    <row r="366" spans="4:4" x14ac:dyDescent="0.2">
      <c r="D366" s="473"/>
    </row>
    <row r="367" spans="4:4" x14ac:dyDescent="0.2">
      <c r="D367" s="473"/>
    </row>
    <row r="368" spans="4:4" x14ac:dyDescent="0.2">
      <c r="D368" s="473"/>
    </row>
    <row r="369" spans="4:4" x14ac:dyDescent="0.2">
      <c r="D369" s="473"/>
    </row>
    <row r="370" spans="4:4" x14ac:dyDescent="0.2">
      <c r="D370" s="473"/>
    </row>
    <row r="371" spans="4:4" x14ac:dyDescent="0.2">
      <c r="D371" s="473"/>
    </row>
    <row r="372" spans="4:4" x14ac:dyDescent="0.2">
      <c r="D372" s="473"/>
    </row>
    <row r="373" spans="4:4" x14ac:dyDescent="0.2">
      <c r="D373" s="473"/>
    </row>
    <row r="374" spans="4:4" x14ac:dyDescent="0.2">
      <c r="D374" s="473"/>
    </row>
    <row r="375" spans="4:4" x14ac:dyDescent="0.2">
      <c r="D375" s="473"/>
    </row>
    <row r="376" spans="4:4" x14ac:dyDescent="0.2">
      <c r="D376" s="473"/>
    </row>
    <row r="377" spans="4:4" x14ac:dyDescent="0.2">
      <c r="D377" s="473"/>
    </row>
    <row r="378" spans="4:4" x14ac:dyDescent="0.2">
      <c r="D378" s="473"/>
    </row>
    <row r="379" spans="4:4" x14ac:dyDescent="0.2">
      <c r="D379" s="473"/>
    </row>
    <row r="380" spans="4:4" x14ac:dyDescent="0.2">
      <c r="D380" s="473"/>
    </row>
    <row r="381" spans="4:4" x14ac:dyDescent="0.2">
      <c r="D381" s="473"/>
    </row>
    <row r="382" spans="4:4" x14ac:dyDescent="0.2">
      <c r="D382" s="473"/>
    </row>
    <row r="383" spans="4:4" x14ac:dyDescent="0.2">
      <c r="D383" s="473"/>
    </row>
    <row r="384" spans="4:4" x14ac:dyDescent="0.2">
      <c r="D384" s="473"/>
    </row>
    <row r="385" spans="4:4" x14ac:dyDescent="0.2">
      <c r="D385" s="473"/>
    </row>
    <row r="386" spans="4:4" x14ac:dyDescent="0.2">
      <c r="D386" s="473"/>
    </row>
    <row r="387" spans="4:4" x14ac:dyDescent="0.2">
      <c r="D387" s="473"/>
    </row>
    <row r="388" spans="4:4" x14ac:dyDescent="0.2">
      <c r="D388" s="473"/>
    </row>
    <row r="389" spans="4:4" x14ac:dyDescent="0.2">
      <c r="D389" s="473"/>
    </row>
    <row r="390" spans="4:4" x14ac:dyDescent="0.2">
      <c r="D390" s="473"/>
    </row>
    <row r="391" spans="4:4" x14ac:dyDescent="0.2">
      <c r="D391" s="473"/>
    </row>
    <row r="392" spans="4:4" x14ac:dyDescent="0.2">
      <c r="D392" s="473"/>
    </row>
    <row r="393" spans="4:4" x14ac:dyDescent="0.2">
      <c r="D393" s="473"/>
    </row>
    <row r="394" spans="4:4" x14ac:dyDescent="0.2">
      <c r="D394" s="473"/>
    </row>
    <row r="395" spans="4:4" x14ac:dyDescent="0.2">
      <c r="D395" s="473"/>
    </row>
    <row r="396" spans="4:4" x14ac:dyDescent="0.2">
      <c r="D396" s="473"/>
    </row>
    <row r="397" spans="4:4" x14ac:dyDescent="0.2">
      <c r="D397" s="473"/>
    </row>
    <row r="398" spans="4:4" x14ac:dyDescent="0.2">
      <c r="D398" s="473"/>
    </row>
    <row r="399" spans="4:4" x14ac:dyDescent="0.2">
      <c r="D399" s="473"/>
    </row>
    <row r="400" spans="4:4" x14ac:dyDescent="0.2">
      <c r="D400" s="473"/>
    </row>
    <row r="401" spans="4:4" x14ac:dyDescent="0.2">
      <c r="D401" s="473"/>
    </row>
    <row r="402" spans="4:4" x14ac:dyDescent="0.2">
      <c r="D402" s="473"/>
    </row>
    <row r="403" spans="4:4" x14ac:dyDescent="0.2">
      <c r="D403" s="473"/>
    </row>
    <row r="404" spans="4:4" x14ac:dyDescent="0.2">
      <c r="D404" s="473"/>
    </row>
    <row r="405" spans="4:4" x14ac:dyDescent="0.2">
      <c r="D405" s="473"/>
    </row>
    <row r="406" spans="4:4" x14ac:dyDescent="0.2">
      <c r="D406" s="473"/>
    </row>
    <row r="407" spans="4:4" x14ac:dyDescent="0.2">
      <c r="D407" s="473"/>
    </row>
    <row r="408" spans="4:4" x14ac:dyDescent="0.2">
      <c r="D408" s="473"/>
    </row>
    <row r="409" spans="4:4" x14ac:dyDescent="0.2">
      <c r="D409" s="473"/>
    </row>
    <row r="410" spans="4:4" x14ac:dyDescent="0.2">
      <c r="D410" s="473"/>
    </row>
    <row r="411" spans="4:4" x14ac:dyDescent="0.2">
      <c r="D411" s="473"/>
    </row>
    <row r="412" spans="4:4" x14ac:dyDescent="0.2">
      <c r="D412" s="473"/>
    </row>
    <row r="413" spans="4:4" x14ac:dyDescent="0.2">
      <c r="D413" s="473"/>
    </row>
    <row r="414" spans="4:4" x14ac:dyDescent="0.2">
      <c r="D414" s="473"/>
    </row>
    <row r="415" spans="4:4" x14ac:dyDescent="0.2">
      <c r="D415" s="473"/>
    </row>
    <row r="416" spans="4:4" x14ac:dyDescent="0.2">
      <c r="D416" s="473"/>
    </row>
    <row r="417" spans="4:4" x14ac:dyDescent="0.2">
      <c r="D417" s="473"/>
    </row>
    <row r="418" spans="4:4" x14ac:dyDescent="0.2">
      <c r="D418" s="473"/>
    </row>
    <row r="419" spans="4:4" x14ac:dyDescent="0.2">
      <c r="D419" s="473"/>
    </row>
    <row r="420" spans="4:4" x14ac:dyDescent="0.2">
      <c r="D420" s="473"/>
    </row>
    <row r="421" spans="4:4" x14ac:dyDescent="0.2">
      <c r="D421" s="473"/>
    </row>
    <row r="422" spans="4:4" x14ac:dyDescent="0.2">
      <c r="D422" s="473"/>
    </row>
    <row r="423" spans="4:4" x14ac:dyDescent="0.2">
      <c r="D423" s="473"/>
    </row>
    <row r="424" spans="4:4" x14ac:dyDescent="0.2">
      <c r="D424" s="473"/>
    </row>
    <row r="425" spans="4:4" x14ac:dyDescent="0.2">
      <c r="D425" s="473"/>
    </row>
    <row r="426" spans="4:4" x14ac:dyDescent="0.2">
      <c r="D426" s="473"/>
    </row>
    <row r="427" spans="4:4" x14ac:dyDescent="0.2">
      <c r="D427" s="473"/>
    </row>
    <row r="428" spans="4:4" x14ac:dyDescent="0.2">
      <c r="D428" s="473"/>
    </row>
    <row r="429" spans="4:4" x14ac:dyDescent="0.2">
      <c r="D429" s="473"/>
    </row>
    <row r="430" spans="4:4" x14ac:dyDescent="0.2">
      <c r="D430" s="473"/>
    </row>
    <row r="431" spans="4:4" x14ac:dyDescent="0.2">
      <c r="D431" s="473"/>
    </row>
    <row r="432" spans="4:4" x14ac:dyDescent="0.2">
      <c r="D432" s="473"/>
    </row>
    <row r="433" spans="4:4" x14ac:dyDescent="0.2">
      <c r="D433" s="473"/>
    </row>
    <row r="434" spans="4:4" x14ac:dyDescent="0.2">
      <c r="D434" s="473"/>
    </row>
    <row r="435" spans="4:4" x14ac:dyDescent="0.2">
      <c r="D435" s="473"/>
    </row>
    <row r="436" spans="4:4" x14ac:dyDescent="0.2">
      <c r="D436" s="473"/>
    </row>
    <row r="437" spans="4:4" x14ac:dyDescent="0.2">
      <c r="D437" s="473"/>
    </row>
    <row r="438" spans="4:4" x14ac:dyDescent="0.2">
      <c r="D438" s="473"/>
    </row>
    <row r="439" spans="4:4" x14ac:dyDescent="0.2">
      <c r="D439" s="473"/>
    </row>
    <row r="440" spans="4:4" x14ac:dyDescent="0.2">
      <c r="D440" s="473"/>
    </row>
    <row r="441" spans="4:4" x14ac:dyDescent="0.2">
      <c r="D441" s="473"/>
    </row>
    <row r="442" spans="4:4" x14ac:dyDescent="0.2">
      <c r="D442" s="473"/>
    </row>
    <row r="443" spans="4:4" x14ac:dyDescent="0.2">
      <c r="D443" s="473"/>
    </row>
    <row r="444" spans="4:4" x14ac:dyDescent="0.2">
      <c r="D444" s="473"/>
    </row>
    <row r="445" spans="4:4" x14ac:dyDescent="0.2">
      <c r="D445" s="473"/>
    </row>
    <row r="446" spans="4:4" x14ac:dyDescent="0.2">
      <c r="D446" s="473"/>
    </row>
    <row r="447" spans="4:4" x14ac:dyDescent="0.2">
      <c r="D447" s="473"/>
    </row>
    <row r="448" spans="4:4" x14ac:dyDescent="0.2">
      <c r="D448" s="473"/>
    </row>
    <row r="449" spans="4:4" x14ac:dyDescent="0.2">
      <c r="D449" s="473"/>
    </row>
    <row r="450" spans="4:4" x14ac:dyDescent="0.2">
      <c r="D450" s="473"/>
    </row>
    <row r="451" spans="4:4" x14ac:dyDescent="0.2">
      <c r="D451" s="473"/>
    </row>
    <row r="452" spans="4:4" x14ac:dyDescent="0.2">
      <c r="D452" s="473"/>
    </row>
    <row r="453" spans="4:4" x14ac:dyDescent="0.2">
      <c r="D453" s="473"/>
    </row>
    <row r="454" spans="4:4" x14ac:dyDescent="0.2">
      <c r="D454" s="473"/>
    </row>
    <row r="455" spans="4:4" x14ac:dyDescent="0.2">
      <c r="D455" s="473"/>
    </row>
    <row r="456" spans="4:4" x14ac:dyDescent="0.2">
      <c r="D456" s="473"/>
    </row>
    <row r="457" spans="4:4" x14ac:dyDescent="0.2">
      <c r="D457" s="473"/>
    </row>
    <row r="458" spans="4:4" x14ac:dyDescent="0.2">
      <c r="D458" s="473"/>
    </row>
    <row r="459" spans="4:4" x14ac:dyDescent="0.2">
      <c r="D459" s="473"/>
    </row>
    <row r="460" spans="4:4" x14ac:dyDescent="0.2">
      <c r="D460" s="473"/>
    </row>
    <row r="461" spans="4:4" x14ac:dyDescent="0.2">
      <c r="D461" s="473"/>
    </row>
    <row r="462" spans="4:4" x14ac:dyDescent="0.2">
      <c r="D462" s="473"/>
    </row>
    <row r="463" spans="4:4" x14ac:dyDescent="0.2">
      <c r="D463" s="473"/>
    </row>
    <row r="464" spans="4:4" x14ac:dyDescent="0.2">
      <c r="D464" s="473"/>
    </row>
    <row r="465" spans="4:4" x14ac:dyDescent="0.2">
      <c r="D465" s="473"/>
    </row>
    <row r="466" spans="4:4" x14ac:dyDescent="0.2">
      <c r="D466" s="473"/>
    </row>
    <row r="467" spans="4:4" x14ac:dyDescent="0.2">
      <c r="D467" s="473"/>
    </row>
    <row r="468" spans="4:4" x14ac:dyDescent="0.2">
      <c r="D468" s="473"/>
    </row>
    <row r="469" spans="4:4" x14ac:dyDescent="0.2">
      <c r="D469" s="473"/>
    </row>
    <row r="470" spans="4:4" x14ac:dyDescent="0.2">
      <c r="D470" s="473"/>
    </row>
    <row r="471" spans="4:4" x14ac:dyDescent="0.2">
      <c r="D471" s="473"/>
    </row>
    <row r="472" spans="4:4" x14ac:dyDescent="0.2">
      <c r="D472" s="473"/>
    </row>
    <row r="473" spans="4:4" x14ac:dyDescent="0.2">
      <c r="D473" s="473"/>
    </row>
    <row r="474" spans="4:4" x14ac:dyDescent="0.2">
      <c r="D474" s="473"/>
    </row>
    <row r="475" spans="4:4" x14ac:dyDescent="0.2">
      <c r="D475" s="473"/>
    </row>
    <row r="476" spans="4:4" x14ac:dyDescent="0.2">
      <c r="D476" s="473"/>
    </row>
    <row r="477" spans="4:4" x14ac:dyDescent="0.2">
      <c r="D477" s="473"/>
    </row>
    <row r="478" spans="4:4" x14ac:dyDescent="0.2">
      <c r="D478" s="473"/>
    </row>
    <row r="479" spans="4:4" x14ac:dyDescent="0.2">
      <c r="D479" s="473"/>
    </row>
    <row r="480" spans="4:4" x14ac:dyDescent="0.2">
      <c r="D480" s="473"/>
    </row>
    <row r="481" spans="4:4" x14ac:dyDescent="0.2">
      <c r="D481" s="473"/>
    </row>
    <row r="482" spans="4:4" x14ac:dyDescent="0.2">
      <c r="D482" s="473"/>
    </row>
    <row r="483" spans="4:4" x14ac:dyDescent="0.2">
      <c r="D483" s="473"/>
    </row>
    <row r="484" spans="4:4" x14ac:dyDescent="0.2">
      <c r="D484" s="473"/>
    </row>
    <row r="485" spans="4:4" x14ac:dyDescent="0.2">
      <c r="D485" s="473"/>
    </row>
    <row r="486" spans="4:4" x14ac:dyDescent="0.2">
      <c r="D486" s="473"/>
    </row>
    <row r="487" spans="4:4" x14ac:dyDescent="0.2">
      <c r="D487" s="473"/>
    </row>
    <row r="488" spans="4:4" x14ac:dyDescent="0.2">
      <c r="D488" s="473"/>
    </row>
    <row r="489" spans="4:4" x14ac:dyDescent="0.2">
      <c r="D489" s="473"/>
    </row>
    <row r="490" spans="4:4" x14ac:dyDescent="0.2">
      <c r="D490" s="473"/>
    </row>
    <row r="491" spans="4:4" x14ac:dyDescent="0.2">
      <c r="D491" s="473"/>
    </row>
    <row r="492" spans="4:4" x14ac:dyDescent="0.2">
      <c r="D492" s="473"/>
    </row>
    <row r="493" spans="4:4" x14ac:dyDescent="0.2">
      <c r="D493" s="473"/>
    </row>
    <row r="494" spans="4:4" x14ac:dyDescent="0.2">
      <c r="D494" s="473"/>
    </row>
    <row r="495" spans="4:4" x14ac:dyDescent="0.2">
      <c r="D495" s="473"/>
    </row>
    <row r="496" spans="4:4" x14ac:dyDescent="0.2">
      <c r="D496" s="473"/>
    </row>
    <row r="497" spans="4:4" x14ac:dyDescent="0.2">
      <c r="D497" s="473"/>
    </row>
    <row r="498" spans="4:4" x14ac:dyDescent="0.2">
      <c r="D498" s="473"/>
    </row>
    <row r="499" spans="4:4" x14ac:dyDescent="0.2">
      <c r="D499" s="473"/>
    </row>
    <row r="500" spans="4:4" x14ac:dyDescent="0.2">
      <c r="D500" s="473"/>
    </row>
    <row r="501" spans="4:4" x14ac:dyDescent="0.2">
      <c r="D501" s="473"/>
    </row>
    <row r="502" spans="4:4" x14ac:dyDescent="0.2">
      <c r="D502" s="473"/>
    </row>
    <row r="503" spans="4:4" x14ac:dyDescent="0.2">
      <c r="D503" s="473"/>
    </row>
    <row r="504" spans="4:4" x14ac:dyDescent="0.2">
      <c r="D504" s="473"/>
    </row>
    <row r="505" spans="4:4" x14ac:dyDescent="0.2">
      <c r="D505" s="473"/>
    </row>
    <row r="506" spans="4:4" x14ac:dyDescent="0.2">
      <c r="D506" s="473"/>
    </row>
    <row r="507" spans="4:4" x14ac:dyDescent="0.2">
      <c r="D507" s="473"/>
    </row>
    <row r="508" spans="4:4" x14ac:dyDescent="0.2">
      <c r="D508" s="473"/>
    </row>
    <row r="509" spans="4:4" x14ac:dyDescent="0.2">
      <c r="D509" s="473"/>
    </row>
    <row r="510" spans="4:4" x14ac:dyDescent="0.2">
      <c r="D510" s="473"/>
    </row>
    <row r="511" spans="4:4" x14ac:dyDescent="0.2">
      <c r="D511" s="473"/>
    </row>
    <row r="512" spans="4:4" x14ac:dyDescent="0.2">
      <c r="D512" s="473"/>
    </row>
    <row r="513" spans="4:4" x14ac:dyDescent="0.2">
      <c r="D513" s="473"/>
    </row>
    <row r="514" spans="4:4" x14ac:dyDescent="0.2">
      <c r="D514" s="473"/>
    </row>
    <row r="515" spans="4:4" x14ac:dyDescent="0.2">
      <c r="D515" s="473"/>
    </row>
    <row r="516" spans="4:4" x14ac:dyDescent="0.2">
      <c r="D516" s="473"/>
    </row>
    <row r="517" spans="4:4" x14ac:dyDescent="0.2">
      <c r="D517" s="473"/>
    </row>
    <row r="518" spans="4:4" x14ac:dyDescent="0.2">
      <c r="D518" s="473"/>
    </row>
    <row r="519" spans="4:4" x14ac:dyDescent="0.2">
      <c r="D519" s="473"/>
    </row>
    <row r="520" spans="4:4" x14ac:dyDescent="0.2">
      <c r="D520" s="473"/>
    </row>
    <row r="521" spans="4:4" x14ac:dyDescent="0.2">
      <c r="D521" s="473"/>
    </row>
    <row r="522" spans="4:4" x14ac:dyDescent="0.2">
      <c r="D522" s="473"/>
    </row>
    <row r="523" spans="4:4" x14ac:dyDescent="0.2">
      <c r="D523" s="473"/>
    </row>
    <row r="524" spans="4:4" x14ac:dyDescent="0.2">
      <c r="D524" s="473"/>
    </row>
    <row r="525" spans="4:4" x14ac:dyDescent="0.2">
      <c r="D525" s="473"/>
    </row>
    <row r="526" spans="4:4" x14ac:dyDescent="0.2">
      <c r="D526" s="473"/>
    </row>
    <row r="527" spans="4:4" x14ac:dyDescent="0.2">
      <c r="D527" s="473"/>
    </row>
    <row r="528" spans="4:4" x14ac:dyDescent="0.2">
      <c r="D528" s="473"/>
    </row>
    <row r="529" spans="4:4" x14ac:dyDescent="0.2">
      <c r="D529" s="473"/>
    </row>
    <row r="530" spans="4:4" x14ac:dyDescent="0.2">
      <c r="D530" s="473"/>
    </row>
    <row r="531" spans="4:4" x14ac:dyDescent="0.2">
      <c r="D531" s="473"/>
    </row>
    <row r="532" spans="4:4" x14ac:dyDescent="0.2">
      <c r="D532" s="473"/>
    </row>
    <row r="533" spans="4:4" x14ac:dyDescent="0.2">
      <c r="D533" s="473"/>
    </row>
    <row r="534" spans="4:4" x14ac:dyDescent="0.2">
      <c r="D534" s="473"/>
    </row>
    <row r="535" spans="4:4" x14ac:dyDescent="0.2">
      <c r="D535" s="473"/>
    </row>
    <row r="536" spans="4:4" x14ac:dyDescent="0.2">
      <c r="D536" s="473"/>
    </row>
    <row r="537" spans="4:4" x14ac:dyDescent="0.2">
      <c r="D537" s="473"/>
    </row>
  </sheetData>
  <customSheetViews>
    <customSheetView guid="{5085D6F4-6404-4163-9CA4-2DF30C83B0B6}">
      <selection activeCell="A3" sqref="A3:D4"/>
      <pageMargins left="0.7" right="0.7" top="0.75" bottom="0.75" header="0.3" footer="0.3"/>
      <pageSetup orientation="portrait" r:id="rId1"/>
    </customSheetView>
  </customSheetViews>
  <pageMargins left="0.7" right="0.7" top="0.75" bottom="0.75" header="0.3" footer="0.3"/>
  <pageSetup scale="67" fitToHeight="0" orientation="landscape" r:id="rId2"/>
  <headerFooter>
    <oddHeader>&amp;L&amp;A&amp;C&amp;F</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2121"/>
  <sheetViews>
    <sheetView workbookViewId="0">
      <selection activeCell="F29" sqref="F29"/>
    </sheetView>
  </sheetViews>
  <sheetFormatPr defaultRowHeight="14.25" x14ac:dyDescent="0.2"/>
  <cols>
    <col min="1" max="1" width="15.28515625" style="13" customWidth="1"/>
    <col min="2" max="2" width="11" style="13" customWidth="1"/>
    <col min="3" max="16384" width="9.140625" style="13"/>
  </cols>
  <sheetData>
    <row r="1" spans="1:6" s="248" customFormat="1" ht="24" thickBot="1" x14ac:dyDescent="0.4">
      <c r="A1" s="250" t="s">
        <v>68</v>
      </c>
      <c r="B1" s="250"/>
    </row>
    <row r="2" spans="1:6" ht="15.75" thickTop="1" x14ac:dyDescent="0.25">
      <c r="B2" s="254"/>
    </row>
    <row r="3" spans="1:6" ht="15" x14ac:dyDescent="0.25">
      <c r="A3" s="254" t="s">
        <v>324</v>
      </c>
      <c r="D3" s="13" t="s">
        <v>331</v>
      </c>
    </row>
    <row r="4" spans="1:6" ht="15" x14ac:dyDescent="0.25">
      <c r="A4" s="254"/>
      <c r="D4" s="13" t="s">
        <v>398</v>
      </c>
    </row>
    <row r="5" spans="1:6" ht="15" x14ac:dyDescent="0.25">
      <c r="A5" s="254"/>
      <c r="B5" s="13" t="s">
        <v>332</v>
      </c>
      <c r="F5" s="255" t="s">
        <v>325</v>
      </c>
    </row>
    <row r="6" spans="1:6" ht="15" x14ac:dyDescent="0.25">
      <c r="A6" s="254"/>
    </row>
    <row r="7" spans="1:6" ht="15" x14ac:dyDescent="0.25">
      <c r="A7" s="254" t="s">
        <v>313</v>
      </c>
      <c r="D7" s="13" t="s">
        <v>318</v>
      </c>
    </row>
    <row r="8" spans="1:6" ht="15" x14ac:dyDescent="0.25">
      <c r="A8" s="254"/>
      <c r="B8" s="13" t="s">
        <v>322</v>
      </c>
      <c r="F8" s="255" t="s">
        <v>323</v>
      </c>
    </row>
    <row r="9" spans="1:6" ht="15" x14ac:dyDescent="0.25">
      <c r="A9" s="254"/>
      <c r="B9" s="13" t="s">
        <v>316</v>
      </c>
      <c r="F9" s="255" t="s">
        <v>319</v>
      </c>
    </row>
    <row r="10" spans="1:6" ht="15" x14ac:dyDescent="0.25">
      <c r="A10" s="254"/>
      <c r="B10" s="13" t="s">
        <v>314</v>
      </c>
      <c r="F10" s="255" t="s">
        <v>320</v>
      </c>
    </row>
    <row r="11" spans="1:6" ht="15" x14ac:dyDescent="0.25">
      <c r="A11" s="254"/>
      <c r="B11" s="13" t="s">
        <v>315</v>
      </c>
      <c r="F11" s="255" t="s">
        <v>321</v>
      </c>
    </row>
    <row r="12" spans="1:6" ht="15" x14ac:dyDescent="0.25">
      <c r="A12" s="254"/>
      <c r="B12" s="13" t="s">
        <v>317</v>
      </c>
      <c r="F12" s="255"/>
    </row>
    <row r="13" spans="1:6" ht="15" x14ac:dyDescent="0.25">
      <c r="A13" s="254"/>
      <c r="F13" s="255"/>
    </row>
    <row r="14" spans="1:6" ht="15" x14ac:dyDescent="0.25">
      <c r="A14" s="254" t="s">
        <v>16</v>
      </c>
      <c r="B14" s="13" t="s">
        <v>330</v>
      </c>
      <c r="F14" s="255"/>
    </row>
    <row r="15" spans="1:6" ht="15" x14ac:dyDescent="0.25">
      <c r="A15" s="254"/>
      <c r="B15" s="13" t="s">
        <v>326</v>
      </c>
      <c r="F15" s="255" t="s">
        <v>327</v>
      </c>
    </row>
    <row r="16" spans="1:6" ht="15" x14ac:dyDescent="0.25">
      <c r="A16" s="254"/>
      <c r="B16" s="13" t="s">
        <v>328</v>
      </c>
      <c r="F16" s="255" t="s">
        <v>329</v>
      </c>
    </row>
    <row r="17" spans="1:25" ht="15" x14ac:dyDescent="0.25">
      <c r="B17" s="254" t="s">
        <v>1008</v>
      </c>
      <c r="G17" s="255"/>
    </row>
    <row r="18" spans="1:25" ht="15" x14ac:dyDescent="0.25">
      <c r="A18" s="377" t="s">
        <v>506</v>
      </c>
      <c r="B18" s="378"/>
      <c r="C18" s="379"/>
      <c r="D18" s="379"/>
      <c r="E18" s="379"/>
      <c r="F18" s="379"/>
      <c r="G18" s="380"/>
      <c r="H18" s="379"/>
      <c r="I18" s="381"/>
    </row>
    <row r="19" spans="1:25" ht="15" x14ac:dyDescent="0.25">
      <c r="A19" s="377" t="s">
        <v>507</v>
      </c>
      <c r="B19" s="382"/>
      <c r="C19" s="383"/>
      <c r="D19" s="383"/>
      <c r="E19" s="383"/>
      <c r="F19" s="383"/>
      <c r="G19" s="384"/>
      <c r="H19" s="383"/>
      <c r="I19" s="385"/>
    </row>
    <row r="20" spans="1:25" x14ac:dyDescent="0.2">
      <c r="B20" s="386" t="s">
        <v>43</v>
      </c>
      <c r="C20" s="274" t="s">
        <v>43</v>
      </c>
      <c r="D20" s="274" t="s">
        <v>44</v>
      </c>
      <c r="E20" s="274" t="s">
        <v>44</v>
      </c>
      <c r="F20" s="274" t="s">
        <v>16</v>
      </c>
      <c r="G20" s="274" t="s">
        <v>16</v>
      </c>
      <c r="H20" s="274" t="s">
        <v>45</v>
      </c>
      <c r="I20" s="387" t="s">
        <v>45</v>
      </c>
    </row>
    <row r="21" spans="1:25" ht="15" thickBot="1" x14ac:dyDescent="0.25">
      <c r="B21" s="388" t="s">
        <v>14</v>
      </c>
      <c r="C21" s="275" t="s">
        <v>46</v>
      </c>
      <c r="D21" s="275" t="s">
        <v>14</v>
      </c>
      <c r="E21" s="275" t="s">
        <v>46</v>
      </c>
      <c r="F21" s="275" t="s">
        <v>14</v>
      </c>
      <c r="G21" s="275" t="s">
        <v>46</v>
      </c>
      <c r="H21" s="275" t="s">
        <v>14</v>
      </c>
      <c r="I21" s="389" t="s">
        <v>46</v>
      </c>
      <c r="U21" s="13">
        <f>462.3+V21</f>
        <v>466.3</v>
      </c>
      <c r="V21" s="13">
        <v>4</v>
      </c>
      <c r="W21" s="13">
        <v>0</v>
      </c>
      <c r="X21" s="13">
        <v>0</v>
      </c>
      <c r="Y21" s="13" t="s">
        <v>1025</v>
      </c>
    </row>
    <row r="22" spans="1:25" x14ac:dyDescent="0.2">
      <c r="B22" s="13">
        <v>466.3</v>
      </c>
      <c r="C22" s="13">
        <v>0</v>
      </c>
      <c r="H22" s="13">
        <v>464.20999145507801</v>
      </c>
      <c r="I22" s="13">
        <v>0</v>
      </c>
      <c r="U22" s="13">
        <f t="shared" ref="U22:U85" si="0">462.3+V22</f>
        <v>466.31</v>
      </c>
      <c r="V22" s="13">
        <v>4.01</v>
      </c>
      <c r="W22" s="13">
        <v>0</v>
      </c>
      <c r="X22" s="13">
        <v>3.3</v>
      </c>
      <c r="Y22" s="13" t="s">
        <v>4</v>
      </c>
    </row>
    <row r="23" spans="1:25" x14ac:dyDescent="0.2">
      <c r="B23" s="13">
        <v>466.5</v>
      </c>
      <c r="C23" s="13">
        <v>62</v>
      </c>
      <c r="H23" s="13">
        <v>469.51849365234398</v>
      </c>
      <c r="I23" s="13">
        <v>3115</v>
      </c>
      <c r="U23" s="13">
        <f t="shared" si="0"/>
        <v>466.32</v>
      </c>
      <c r="V23" s="13">
        <v>4.0199999999999996</v>
      </c>
      <c r="W23" s="13">
        <v>0</v>
      </c>
      <c r="X23" s="13">
        <v>6.6</v>
      </c>
      <c r="Y23" s="13" t="s">
        <v>4</v>
      </c>
    </row>
    <row r="24" spans="1:25" x14ac:dyDescent="0.2">
      <c r="B24" s="13">
        <v>466.7</v>
      </c>
      <c r="C24" s="13">
        <v>123</v>
      </c>
      <c r="H24" s="13">
        <v>469.88507080078102</v>
      </c>
      <c r="I24" s="13">
        <v>3527</v>
      </c>
      <c r="U24" s="13">
        <f t="shared" si="0"/>
        <v>466.33</v>
      </c>
      <c r="V24" s="13">
        <v>4.03</v>
      </c>
      <c r="W24" s="13">
        <v>0</v>
      </c>
      <c r="X24" s="13">
        <v>9.9</v>
      </c>
      <c r="Y24" s="13" t="s">
        <v>4</v>
      </c>
    </row>
    <row r="25" spans="1:25" x14ac:dyDescent="0.2">
      <c r="B25" s="13">
        <v>466.9</v>
      </c>
      <c r="C25" s="13">
        <v>202</v>
      </c>
      <c r="H25" s="13">
        <v>470.19192504882801</v>
      </c>
      <c r="I25" s="13">
        <v>3891</v>
      </c>
      <c r="U25" s="13">
        <f t="shared" si="0"/>
        <v>466.34000000000003</v>
      </c>
      <c r="V25" s="13">
        <v>4.04</v>
      </c>
      <c r="W25" s="13">
        <v>0</v>
      </c>
      <c r="X25" s="13">
        <v>13</v>
      </c>
      <c r="Y25" s="13" t="s">
        <v>4</v>
      </c>
    </row>
    <row r="26" spans="1:25" x14ac:dyDescent="0.2">
      <c r="B26" s="13">
        <v>467.1</v>
      </c>
      <c r="C26" s="13">
        <v>305</v>
      </c>
      <c r="H26" s="13">
        <v>470.72848510742199</v>
      </c>
      <c r="I26" s="13">
        <v>4505</v>
      </c>
      <c r="U26" s="13">
        <f t="shared" si="0"/>
        <v>466.35</v>
      </c>
      <c r="V26" s="13">
        <v>4.05</v>
      </c>
      <c r="W26" s="13">
        <v>0</v>
      </c>
      <c r="X26" s="13">
        <v>16</v>
      </c>
      <c r="Y26" s="13" t="s">
        <v>4</v>
      </c>
    </row>
    <row r="27" spans="1:25" x14ac:dyDescent="0.2">
      <c r="B27" s="13">
        <v>467.3</v>
      </c>
      <c r="C27" s="13">
        <v>426</v>
      </c>
      <c r="H27" s="13">
        <v>471.27819824218801</v>
      </c>
      <c r="I27" s="13">
        <v>5278</v>
      </c>
      <c r="U27" s="13">
        <f t="shared" si="0"/>
        <v>466.36</v>
      </c>
      <c r="V27" s="13">
        <v>4.0599999999999996</v>
      </c>
      <c r="W27" s="13">
        <v>0</v>
      </c>
      <c r="X27" s="13">
        <v>20</v>
      </c>
      <c r="Y27" s="13" t="s">
        <v>4</v>
      </c>
    </row>
    <row r="28" spans="1:25" x14ac:dyDescent="0.2">
      <c r="B28" s="13">
        <v>467.7</v>
      </c>
      <c r="C28" s="13">
        <v>692</v>
      </c>
      <c r="H28" s="13">
        <v>471.93215942382801</v>
      </c>
      <c r="I28" s="13">
        <v>6263</v>
      </c>
      <c r="U28" s="13">
        <f t="shared" si="0"/>
        <v>466.37</v>
      </c>
      <c r="V28" s="13">
        <v>4.07</v>
      </c>
      <c r="W28" s="13">
        <v>0</v>
      </c>
      <c r="X28" s="13">
        <v>23</v>
      </c>
      <c r="Y28" s="13" t="s">
        <v>4</v>
      </c>
    </row>
    <row r="29" spans="1:25" x14ac:dyDescent="0.2">
      <c r="B29" s="13">
        <v>467.9</v>
      </c>
      <c r="C29" s="13">
        <v>816</v>
      </c>
      <c r="H29" s="13">
        <v>472.69689941406301</v>
      </c>
      <c r="I29" s="13">
        <v>7528</v>
      </c>
      <c r="U29" s="13">
        <f t="shared" si="0"/>
        <v>466.38</v>
      </c>
      <c r="V29" s="13">
        <v>4.08</v>
      </c>
      <c r="W29" s="13">
        <v>-0.01</v>
      </c>
      <c r="X29" s="13">
        <v>23</v>
      </c>
      <c r="Y29" s="13" t="s">
        <v>4</v>
      </c>
    </row>
    <row r="30" spans="1:25" x14ac:dyDescent="0.2">
      <c r="B30" s="13">
        <v>468.3</v>
      </c>
      <c r="C30" s="13">
        <v>1110</v>
      </c>
      <c r="H30" s="13">
        <v>473.53591918945301</v>
      </c>
      <c r="I30" s="13">
        <v>9049</v>
      </c>
      <c r="U30" s="13">
        <f t="shared" si="0"/>
        <v>466.39</v>
      </c>
      <c r="V30" s="13">
        <v>4.09</v>
      </c>
      <c r="W30" s="13">
        <v>-0.01</v>
      </c>
      <c r="X30" s="13">
        <v>26</v>
      </c>
      <c r="Y30" s="13" t="s">
        <v>4</v>
      </c>
    </row>
    <row r="31" spans="1:25" x14ac:dyDescent="0.2">
      <c r="B31" s="13">
        <v>468.5</v>
      </c>
      <c r="C31" s="13">
        <v>1270</v>
      </c>
      <c r="H31" s="13">
        <v>474.45281982421898</v>
      </c>
      <c r="I31" s="13">
        <v>10864</v>
      </c>
      <c r="U31" s="13">
        <f t="shared" si="0"/>
        <v>466.40000000000003</v>
      </c>
      <c r="V31" s="13">
        <v>4.0999999999999996</v>
      </c>
      <c r="W31" s="13">
        <v>-0.01</v>
      </c>
      <c r="X31" s="13">
        <v>30</v>
      </c>
      <c r="Y31" s="13" t="s">
        <v>4</v>
      </c>
    </row>
    <row r="32" spans="1:25" x14ac:dyDescent="0.2">
      <c r="B32" s="13">
        <v>468.7</v>
      </c>
      <c r="C32" s="13">
        <v>1450</v>
      </c>
      <c r="H32" s="13">
        <v>475.359375</v>
      </c>
      <c r="I32" s="13">
        <v>12801</v>
      </c>
      <c r="U32" s="13">
        <f t="shared" si="0"/>
        <v>466.41</v>
      </c>
      <c r="V32" s="13">
        <v>4.1100000000000003</v>
      </c>
      <c r="W32" s="13">
        <v>-0.01</v>
      </c>
      <c r="X32" s="13">
        <v>33</v>
      </c>
      <c r="Y32" s="13" t="s">
        <v>1025</v>
      </c>
    </row>
    <row r="33" spans="2:25" x14ac:dyDescent="0.2">
      <c r="B33" s="13">
        <v>468.9</v>
      </c>
      <c r="C33" s="13">
        <v>1650</v>
      </c>
      <c r="H33" s="13">
        <v>476.29391479492199</v>
      </c>
      <c r="I33" s="13">
        <v>14943</v>
      </c>
      <c r="U33" s="13">
        <f t="shared" si="0"/>
        <v>466.42</v>
      </c>
      <c r="V33" s="13">
        <v>4.12</v>
      </c>
      <c r="W33" s="13">
        <v>-0.01</v>
      </c>
      <c r="X33" s="13">
        <v>36</v>
      </c>
      <c r="Y33" s="13" t="s">
        <v>4</v>
      </c>
    </row>
    <row r="34" spans="2:25" x14ac:dyDescent="0.2">
      <c r="B34" s="13">
        <v>469.1</v>
      </c>
      <c r="C34" s="13">
        <v>1860</v>
      </c>
      <c r="H34" s="13">
        <v>477.48675537109398</v>
      </c>
      <c r="I34" s="13">
        <v>18004</v>
      </c>
      <c r="U34" s="13">
        <f t="shared" si="0"/>
        <v>466.43</v>
      </c>
      <c r="V34" s="13">
        <v>4.13</v>
      </c>
      <c r="W34" s="13">
        <v>-0.01</v>
      </c>
      <c r="X34" s="13">
        <v>38</v>
      </c>
      <c r="Y34" s="13" t="s">
        <v>4</v>
      </c>
    </row>
    <row r="35" spans="2:25" x14ac:dyDescent="0.2">
      <c r="B35" s="13">
        <v>469.3</v>
      </c>
      <c r="C35" s="13">
        <v>2070</v>
      </c>
      <c r="H35" s="13">
        <v>478.75445556640602</v>
      </c>
      <c r="I35" s="13">
        <v>21615</v>
      </c>
      <c r="U35" s="13">
        <f t="shared" si="0"/>
        <v>466.44</v>
      </c>
      <c r="V35" s="13">
        <v>4.1399999999999997</v>
      </c>
      <c r="W35" s="13">
        <v>-0.01</v>
      </c>
      <c r="X35" s="13">
        <v>41</v>
      </c>
      <c r="Y35" s="13" t="s">
        <v>4</v>
      </c>
    </row>
    <row r="36" spans="2:25" x14ac:dyDescent="0.2">
      <c r="B36" s="13">
        <v>469.5</v>
      </c>
      <c r="C36" s="13">
        <v>2310</v>
      </c>
      <c r="H36" s="13">
        <v>480.13748168945301</v>
      </c>
      <c r="I36" s="13">
        <v>26013</v>
      </c>
      <c r="U36" s="13">
        <f t="shared" si="0"/>
        <v>466.45</v>
      </c>
      <c r="V36" s="13">
        <v>4.1500000000000004</v>
      </c>
      <c r="W36" s="13">
        <v>-0.01</v>
      </c>
      <c r="X36" s="13">
        <v>44</v>
      </c>
      <c r="Y36" s="13" t="s">
        <v>4</v>
      </c>
    </row>
    <row r="37" spans="2:25" x14ac:dyDescent="0.2">
      <c r="B37" s="13">
        <v>469.7</v>
      </c>
      <c r="C37" s="13">
        <v>2550</v>
      </c>
      <c r="H37" s="13">
        <v>481.65594482421898</v>
      </c>
      <c r="I37" s="13">
        <v>31231</v>
      </c>
      <c r="U37" s="13">
        <f t="shared" si="0"/>
        <v>466.46000000000004</v>
      </c>
      <c r="V37" s="13">
        <v>4.16</v>
      </c>
      <c r="W37" s="13">
        <v>-0.01</v>
      </c>
      <c r="X37" s="13">
        <v>47</v>
      </c>
      <c r="Y37" s="13" t="s">
        <v>4</v>
      </c>
    </row>
    <row r="38" spans="2:25" x14ac:dyDescent="0.2">
      <c r="B38" s="13">
        <v>469.9</v>
      </c>
      <c r="C38" s="13">
        <v>2800</v>
      </c>
      <c r="H38" s="13">
        <v>483.00006103515602</v>
      </c>
      <c r="I38" s="13">
        <v>36243</v>
      </c>
      <c r="U38" s="13">
        <f t="shared" si="0"/>
        <v>466.47</v>
      </c>
      <c r="V38" s="13">
        <v>4.17</v>
      </c>
      <c r="W38" s="13">
        <v>-0.01</v>
      </c>
      <c r="X38" s="13">
        <v>51</v>
      </c>
      <c r="Y38" s="13" t="s">
        <v>4</v>
      </c>
    </row>
    <row r="39" spans="2:25" x14ac:dyDescent="0.2">
      <c r="B39" s="13">
        <v>470.1</v>
      </c>
      <c r="C39" s="13">
        <v>3070</v>
      </c>
      <c r="H39" s="13">
        <v>484.24899291992199</v>
      </c>
      <c r="I39" s="13">
        <v>41086</v>
      </c>
      <c r="U39" s="13">
        <f t="shared" si="0"/>
        <v>466.48</v>
      </c>
      <c r="V39" s="13">
        <v>4.18</v>
      </c>
      <c r="W39" s="13">
        <v>-0.01</v>
      </c>
      <c r="X39" s="13">
        <v>54</v>
      </c>
      <c r="Y39" s="13" t="s">
        <v>4</v>
      </c>
    </row>
    <row r="40" spans="2:25" x14ac:dyDescent="0.2">
      <c r="B40" s="13">
        <v>470.3</v>
      </c>
      <c r="C40" s="13">
        <v>3330</v>
      </c>
      <c r="H40" s="13">
        <v>484.63589477539102</v>
      </c>
      <c r="I40" s="13">
        <v>41600</v>
      </c>
      <c r="U40" s="13">
        <f t="shared" si="0"/>
        <v>466.49</v>
      </c>
      <c r="V40" s="13">
        <v>4.1900000000000004</v>
      </c>
      <c r="W40" s="13">
        <v>-0.01</v>
      </c>
      <c r="X40" s="13">
        <v>58</v>
      </c>
      <c r="Y40" s="13" t="s">
        <v>4</v>
      </c>
    </row>
    <row r="41" spans="2:25" x14ac:dyDescent="0.2">
      <c r="B41" s="13">
        <v>470.5</v>
      </c>
      <c r="C41" s="13">
        <v>3610</v>
      </c>
      <c r="H41" s="13">
        <v>486.81549072265602</v>
      </c>
      <c r="I41" s="13">
        <v>51333</v>
      </c>
      <c r="U41" s="13">
        <f t="shared" si="0"/>
        <v>466.5</v>
      </c>
      <c r="V41" s="13">
        <v>4.2</v>
      </c>
      <c r="W41" s="13">
        <v>-0.01</v>
      </c>
      <c r="X41" s="13">
        <v>62</v>
      </c>
      <c r="Y41" s="13" t="s">
        <v>4</v>
      </c>
    </row>
    <row r="42" spans="2:25" x14ac:dyDescent="0.2">
      <c r="B42" s="13">
        <v>470.7</v>
      </c>
      <c r="C42" s="13">
        <v>3910</v>
      </c>
      <c r="H42" s="13">
        <v>488.13244628906301</v>
      </c>
      <c r="I42" s="13">
        <v>56644</v>
      </c>
      <c r="U42" s="13">
        <f t="shared" si="0"/>
        <v>466.51</v>
      </c>
      <c r="V42" s="13">
        <v>4.21</v>
      </c>
      <c r="W42" s="13">
        <v>-0.01</v>
      </c>
      <c r="X42" s="13">
        <v>66</v>
      </c>
      <c r="Y42" s="13" t="s">
        <v>1025</v>
      </c>
    </row>
    <row r="43" spans="2:25" x14ac:dyDescent="0.2">
      <c r="B43" s="13">
        <v>470.9</v>
      </c>
      <c r="C43" s="13">
        <v>4210</v>
      </c>
      <c r="H43" s="13">
        <v>489.29022216796898</v>
      </c>
      <c r="I43" s="13">
        <v>62139</v>
      </c>
      <c r="U43" s="13">
        <f t="shared" si="0"/>
        <v>466.52000000000004</v>
      </c>
      <c r="V43" s="13">
        <v>4.22</v>
      </c>
      <c r="W43" s="13">
        <v>-0.01</v>
      </c>
      <c r="X43" s="13">
        <v>69</v>
      </c>
      <c r="Y43" s="13" t="s">
        <v>4</v>
      </c>
    </row>
    <row r="44" spans="2:25" x14ac:dyDescent="0.2">
      <c r="B44" s="13">
        <v>471.1</v>
      </c>
      <c r="C44" s="13">
        <v>4520</v>
      </c>
      <c r="U44" s="13">
        <f t="shared" si="0"/>
        <v>466.53000000000003</v>
      </c>
      <c r="V44" s="13">
        <v>4.2300000000000004</v>
      </c>
      <c r="W44" s="13">
        <v>-0.02</v>
      </c>
      <c r="X44" s="13">
        <v>69</v>
      </c>
      <c r="Y44" s="13" t="s">
        <v>4</v>
      </c>
    </row>
    <row r="45" spans="2:25" x14ac:dyDescent="0.2">
      <c r="B45" s="13">
        <v>471.3</v>
      </c>
      <c r="C45" s="13">
        <v>4850</v>
      </c>
      <c r="U45" s="13">
        <f t="shared" si="0"/>
        <v>466.54</v>
      </c>
      <c r="V45" s="13">
        <v>4.24</v>
      </c>
      <c r="W45" s="13">
        <v>-0.02</v>
      </c>
      <c r="X45" s="13">
        <v>72</v>
      </c>
      <c r="Y45" s="13" t="s">
        <v>4</v>
      </c>
    </row>
    <row r="46" spans="2:25" x14ac:dyDescent="0.2">
      <c r="B46" s="13">
        <v>471.5</v>
      </c>
      <c r="C46" s="13">
        <v>5180</v>
      </c>
      <c r="U46" s="13">
        <f t="shared" si="0"/>
        <v>466.55</v>
      </c>
      <c r="V46" s="13">
        <v>4.25</v>
      </c>
      <c r="W46" s="13">
        <v>-0.02</v>
      </c>
      <c r="X46" s="13">
        <v>75</v>
      </c>
      <c r="Y46" s="13" t="s">
        <v>4</v>
      </c>
    </row>
    <row r="47" spans="2:25" x14ac:dyDescent="0.2">
      <c r="B47" s="13">
        <v>471.7</v>
      </c>
      <c r="C47" s="13">
        <v>5520</v>
      </c>
      <c r="U47" s="13">
        <f t="shared" si="0"/>
        <v>466.56</v>
      </c>
      <c r="V47" s="13">
        <v>4.26</v>
      </c>
      <c r="W47" s="13">
        <v>-0.02</v>
      </c>
      <c r="X47" s="13">
        <v>78</v>
      </c>
      <c r="Y47" s="13" t="s">
        <v>4</v>
      </c>
    </row>
    <row r="48" spans="2:25" x14ac:dyDescent="0.2">
      <c r="B48" s="13">
        <v>471.9</v>
      </c>
      <c r="C48" s="13">
        <v>5880</v>
      </c>
      <c r="U48" s="13">
        <f t="shared" si="0"/>
        <v>466.57</v>
      </c>
      <c r="V48" s="13">
        <v>4.2699999999999996</v>
      </c>
      <c r="W48" s="13">
        <v>-0.02</v>
      </c>
      <c r="X48" s="13">
        <v>82</v>
      </c>
      <c r="Y48" s="13" t="s">
        <v>4</v>
      </c>
    </row>
    <row r="49" spans="2:25" x14ac:dyDescent="0.2">
      <c r="B49" s="13">
        <v>472.1</v>
      </c>
      <c r="C49" s="13">
        <v>6240</v>
      </c>
      <c r="U49" s="13">
        <f t="shared" si="0"/>
        <v>466.58</v>
      </c>
      <c r="V49" s="13">
        <v>4.28</v>
      </c>
      <c r="W49" s="13">
        <v>-0.02</v>
      </c>
      <c r="X49" s="13">
        <v>85</v>
      </c>
      <c r="Y49" s="13" t="s">
        <v>4</v>
      </c>
    </row>
    <row r="50" spans="2:25" x14ac:dyDescent="0.2">
      <c r="B50" s="13">
        <v>472.3</v>
      </c>
      <c r="C50" s="13">
        <v>6600</v>
      </c>
      <c r="U50" s="13">
        <f t="shared" si="0"/>
        <v>466.59000000000003</v>
      </c>
      <c r="V50" s="13">
        <v>4.29</v>
      </c>
      <c r="W50" s="13">
        <v>-0.02</v>
      </c>
      <c r="X50" s="13">
        <v>89</v>
      </c>
      <c r="Y50" s="13" t="s">
        <v>4</v>
      </c>
    </row>
    <row r="51" spans="2:25" x14ac:dyDescent="0.2">
      <c r="B51" s="13">
        <v>472.5</v>
      </c>
      <c r="C51" s="13">
        <v>6980</v>
      </c>
      <c r="U51" s="13">
        <f t="shared" si="0"/>
        <v>466.6</v>
      </c>
      <c r="V51" s="13">
        <v>4.3</v>
      </c>
      <c r="W51" s="13">
        <v>-0.02</v>
      </c>
      <c r="X51" s="13">
        <v>92</v>
      </c>
      <c r="Y51" s="13" t="s">
        <v>4</v>
      </c>
    </row>
    <row r="52" spans="2:25" x14ac:dyDescent="0.2">
      <c r="B52" s="13">
        <v>472.7</v>
      </c>
      <c r="C52" s="13">
        <v>7380</v>
      </c>
      <c r="U52" s="13">
        <f t="shared" si="0"/>
        <v>466.61</v>
      </c>
      <c r="V52" s="13">
        <v>4.3099999999999996</v>
      </c>
      <c r="W52" s="13">
        <v>-0.02</v>
      </c>
      <c r="X52" s="13">
        <v>96</v>
      </c>
      <c r="Y52" s="13" t="s">
        <v>4</v>
      </c>
    </row>
    <row r="53" spans="2:25" x14ac:dyDescent="0.2">
      <c r="B53" s="13">
        <v>472.9</v>
      </c>
      <c r="C53" s="13">
        <v>7770</v>
      </c>
      <c r="U53" s="13">
        <f t="shared" si="0"/>
        <v>466.62</v>
      </c>
      <c r="V53" s="13">
        <v>4.32</v>
      </c>
      <c r="W53" s="13">
        <v>-0.02</v>
      </c>
      <c r="X53" s="13">
        <v>100</v>
      </c>
      <c r="Y53" s="13" t="s">
        <v>1025</v>
      </c>
    </row>
    <row r="54" spans="2:25" x14ac:dyDescent="0.2">
      <c r="B54" s="13">
        <v>473.1</v>
      </c>
      <c r="C54" s="13">
        <v>8180</v>
      </c>
      <c r="U54" s="13">
        <f t="shared" si="0"/>
        <v>466.63</v>
      </c>
      <c r="V54" s="13">
        <v>4.33</v>
      </c>
      <c r="W54" s="13">
        <v>-0.02</v>
      </c>
      <c r="X54" s="13">
        <v>103</v>
      </c>
      <c r="Y54" s="13" t="s">
        <v>4</v>
      </c>
    </row>
    <row r="55" spans="2:25" x14ac:dyDescent="0.2">
      <c r="B55" s="13">
        <v>473.3</v>
      </c>
      <c r="C55" s="13">
        <v>8610</v>
      </c>
      <c r="U55" s="13">
        <f t="shared" si="0"/>
        <v>466.64</v>
      </c>
      <c r="V55" s="13">
        <v>4.34</v>
      </c>
      <c r="W55" s="13">
        <v>-0.02</v>
      </c>
      <c r="X55" s="13">
        <v>106</v>
      </c>
      <c r="Y55" s="13" t="s">
        <v>4</v>
      </c>
    </row>
    <row r="56" spans="2:25" x14ac:dyDescent="0.2">
      <c r="B56" s="13">
        <v>473.5</v>
      </c>
      <c r="C56" s="13">
        <v>9030</v>
      </c>
      <c r="U56" s="13">
        <f t="shared" si="0"/>
        <v>466.65000000000003</v>
      </c>
      <c r="V56" s="13">
        <v>4.3499999999999996</v>
      </c>
      <c r="W56" s="13">
        <v>-0.02</v>
      </c>
      <c r="X56" s="13">
        <v>110</v>
      </c>
      <c r="Y56" s="13" t="s">
        <v>4</v>
      </c>
    </row>
    <row r="57" spans="2:25" x14ac:dyDescent="0.2">
      <c r="B57" s="13">
        <v>473.7</v>
      </c>
      <c r="C57" s="13">
        <v>9460</v>
      </c>
      <c r="U57" s="13">
        <f t="shared" si="0"/>
        <v>466.66</v>
      </c>
      <c r="V57" s="13">
        <v>4.3600000000000003</v>
      </c>
      <c r="W57" s="13">
        <v>-0.02</v>
      </c>
      <c r="X57" s="13">
        <v>113</v>
      </c>
      <c r="Y57" s="13" t="s">
        <v>4</v>
      </c>
    </row>
    <row r="58" spans="2:25" x14ac:dyDescent="0.2">
      <c r="B58" s="13">
        <v>473.9</v>
      </c>
      <c r="C58" s="13">
        <v>9920</v>
      </c>
      <c r="U58" s="13">
        <f t="shared" si="0"/>
        <v>466.67</v>
      </c>
      <c r="V58" s="13">
        <v>4.37</v>
      </c>
      <c r="W58" s="13">
        <v>-0.02</v>
      </c>
      <c r="X58" s="13">
        <v>116</v>
      </c>
      <c r="Y58" s="13" t="s">
        <v>4</v>
      </c>
    </row>
    <row r="59" spans="2:25" x14ac:dyDescent="0.2">
      <c r="B59" s="13">
        <v>474.1</v>
      </c>
      <c r="C59" s="13">
        <v>10400</v>
      </c>
      <c r="U59" s="13">
        <f t="shared" si="0"/>
        <v>466.68</v>
      </c>
      <c r="V59" s="13">
        <v>4.38</v>
      </c>
      <c r="W59" s="13">
        <v>-0.03</v>
      </c>
      <c r="X59" s="13">
        <v>116</v>
      </c>
      <c r="Y59" s="13" t="s">
        <v>4</v>
      </c>
    </row>
    <row r="60" spans="2:25" x14ac:dyDescent="0.2">
      <c r="B60" s="13">
        <v>474.3</v>
      </c>
      <c r="C60" s="13">
        <v>10800</v>
      </c>
      <c r="U60" s="13">
        <f t="shared" si="0"/>
        <v>466.69</v>
      </c>
      <c r="V60" s="13">
        <v>4.3899999999999997</v>
      </c>
      <c r="W60" s="13">
        <v>-0.03</v>
      </c>
      <c r="X60" s="13">
        <v>120</v>
      </c>
      <c r="Y60" s="13" t="s">
        <v>4</v>
      </c>
    </row>
    <row r="61" spans="2:25" x14ac:dyDescent="0.2">
      <c r="B61" s="13">
        <v>474.5</v>
      </c>
      <c r="C61" s="13">
        <v>11300</v>
      </c>
      <c r="U61" s="13">
        <f t="shared" si="0"/>
        <v>466.7</v>
      </c>
      <c r="V61" s="13">
        <v>4.4000000000000004</v>
      </c>
      <c r="W61" s="13">
        <v>-0.03</v>
      </c>
      <c r="X61" s="13">
        <v>123</v>
      </c>
      <c r="Y61" s="13" t="s">
        <v>4</v>
      </c>
    </row>
    <row r="62" spans="2:25" x14ac:dyDescent="0.2">
      <c r="B62" s="13">
        <v>474.7</v>
      </c>
      <c r="C62" s="13">
        <v>11800</v>
      </c>
      <c r="U62" s="13">
        <f t="shared" si="0"/>
        <v>466.71000000000004</v>
      </c>
      <c r="V62" s="13">
        <v>4.41</v>
      </c>
      <c r="W62" s="13">
        <v>-0.03</v>
      </c>
      <c r="X62" s="13">
        <v>127</v>
      </c>
      <c r="Y62" s="13" t="s">
        <v>4</v>
      </c>
    </row>
    <row r="63" spans="2:25" x14ac:dyDescent="0.2">
      <c r="B63" s="13">
        <v>474.9</v>
      </c>
      <c r="C63" s="13">
        <v>12300</v>
      </c>
      <c r="U63" s="13">
        <f t="shared" si="0"/>
        <v>466.72</v>
      </c>
      <c r="V63" s="13">
        <v>4.42</v>
      </c>
      <c r="W63" s="13">
        <v>-0.03</v>
      </c>
      <c r="X63" s="13">
        <v>130</v>
      </c>
      <c r="Y63" s="13" t="s">
        <v>4</v>
      </c>
    </row>
    <row r="64" spans="2:25" x14ac:dyDescent="0.2">
      <c r="B64" s="13">
        <v>475.1</v>
      </c>
      <c r="C64" s="13">
        <v>12800</v>
      </c>
      <c r="U64" s="13">
        <f t="shared" si="0"/>
        <v>466.73</v>
      </c>
      <c r="V64" s="13">
        <v>4.43</v>
      </c>
      <c r="W64" s="13">
        <v>-0.03</v>
      </c>
      <c r="X64" s="13">
        <v>134</v>
      </c>
      <c r="Y64" s="13" t="s">
        <v>4</v>
      </c>
    </row>
    <row r="65" spans="2:25" x14ac:dyDescent="0.2">
      <c r="B65" s="13">
        <v>475.3</v>
      </c>
      <c r="C65" s="13">
        <v>13300</v>
      </c>
      <c r="U65" s="13">
        <f t="shared" si="0"/>
        <v>466.74</v>
      </c>
      <c r="V65" s="13">
        <v>4.4400000000000004</v>
      </c>
      <c r="W65" s="13">
        <v>-0.03</v>
      </c>
      <c r="X65" s="13">
        <v>138</v>
      </c>
      <c r="Y65" s="13" t="s">
        <v>4</v>
      </c>
    </row>
    <row r="66" spans="2:25" x14ac:dyDescent="0.2">
      <c r="B66" s="13">
        <v>475.5</v>
      </c>
      <c r="C66" s="13">
        <v>13800</v>
      </c>
      <c r="U66" s="13">
        <f t="shared" si="0"/>
        <v>466.75</v>
      </c>
      <c r="V66" s="13">
        <v>4.45</v>
      </c>
      <c r="W66" s="13">
        <v>-0.03</v>
      </c>
      <c r="X66" s="13">
        <v>142</v>
      </c>
      <c r="Y66" s="13" t="s">
        <v>4</v>
      </c>
    </row>
    <row r="67" spans="2:25" x14ac:dyDescent="0.2">
      <c r="B67" s="13">
        <v>475.7</v>
      </c>
      <c r="C67" s="13">
        <v>14300</v>
      </c>
      <c r="U67" s="13">
        <f t="shared" si="0"/>
        <v>466.76</v>
      </c>
      <c r="V67" s="13">
        <v>4.46</v>
      </c>
      <c r="W67" s="13">
        <v>-0.03</v>
      </c>
      <c r="X67" s="13">
        <v>146</v>
      </c>
      <c r="Y67" s="13" t="s">
        <v>4</v>
      </c>
    </row>
    <row r="68" spans="2:25" x14ac:dyDescent="0.2">
      <c r="B68" s="13">
        <v>475.9</v>
      </c>
      <c r="C68" s="13">
        <v>14900</v>
      </c>
      <c r="U68" s="13">
        <f t="shared" si="0"/>
        <v>466.77000000000004</v>
      </c>
      <c r="V68" s="13">
        <v>4.47</v>
      </c>
      <c r="W68" s="13">
        <v>-0.03</v>
      </c>
      <c r="X68" s="13">
        <v>150</v>
      </c>
      <c r="Y68" s="13" t="s">
        <v>4</v>
      </c>
    </row>
    <row r="69" spans="2:25" x14ac:dyDescent="0.2">
      <c r="B69" s="13">
        <v>476.1</v>
      </c>
      <c r="C69" s="13">
        <v>15400</v>
      </c>
      <c r="U69" s="13">
        <f t="shared" si="0"/>
        <v>466.78000000000003</v>
      </c>
      <c r="V69" s="13">
        <v>4.4800000000000004</v>
      </c>
      <c r="W69" s="13">
        <v>-0.03</v>
      </c>
      <c r="X69" s="13">
        <v>154</v>
      </c>
      <c r="Y69" s="13" t="s">
        <v>4</v>
      </c>
    </row>
    <row r="70" spans="2:25" x14ac:dyDescent="0.2">
      <c r="B70" s="13">
        <v>476.3</v>
      </c>
      <c r="C70" s="13">
        <v>15900</v>
      </c>
      <c r="U70" s="13">
        <f t="shared" si="0"/>
        <v>466.79</v>
      </c>
      <c r="V70" s="13">
        <v>4.49</v>
      </c>
      <c r="W70" s="13">
        <v>-0.03</v>
      </c>
      <c r="X70" s="13">
        <v>158</v>
      </c>
      <c r="Y70" s="13" t="s">
        <v>4</v>
      </c>
    </row>
    <row r="71" spans="2:25" x14ac:dyDescent="0.2">
      <c r="B71" s="13">
        <v>476.5</v>
      </c>
      <c r="C71" s="13">
        <v>16500</v>
      </c>
      <c r="U71" s="13">
        <f t="shared" si="0"/>
        <v>466.8</v>
      </c>
      <c r="V71" s="13">
        <v>4.5</v>
      </c>
      <c r="W71" s="13">
        <v>-0.03</v>
      </c>
      <c r="X71" s="13">
        <v>162</v>
      </c>
      <c r="Y71" s="13" t="s">
        <v>4</v>
      </c>
    </row>
    <row r="72" spans="2:25" x14ac:dyDescent="0.2">
      <c r="B72" s="13">
        <v>476.7</v>
      </c>
      <c r="C72" s="13">
        <v>17100</v>
      </c>
      <c r="U72" s="13">
        <f t="shared" si="0"/>
        <v>466.81</v>
      </c>
      <c r="V72" s="13">
        <v>4.51</v>
      </c>
      <c r="W72" s="13">
        <v>-0.03</v>
      </c>
      <c r="X72" s="13">
        <v>166</v>
      </c>
      <c r="Y72" s="13" t="s">
        <v>4</v>
      </c>
    </row>
    <row r="73" spans="2:25" x14ac:dyDescent="0.2">
      <c r="B73" s="13">
        <v>476.9</v>
      </c>
      <c r="C73" s="13">
        <v>17600</v>
      </c>
      <c r="U73" s="13">
        <f t="shared" si="0"/>
        <v>466.82</v>
      </c>
      <c r="V73" s="13">
        <v>4.5199999999999996</v>
      </c>
      <c r="W73" s="13">
        <v>-0.03</v>
      </c>
      <c r="X73" s="13">
        <v>170</v>
      </c>
      <c r="Y73" s="13" t="s">
        <v>4</v>
      </c>
    </row>
    <row r="74" spans="2:25" x14ac:dyDescent="0.2">
      <c r="B74" s="13">
        <v>477.1</v>
      </c>
      <c r="C74" s="13">
        <v>18200</v>
      </c>
      <c r="U74" s="13">
        <f t="shared" si="0"/>
        <v>466.83</v>
      </c>
      <c r="V74" s="13">
        <v>4.53</v>
      </c>
      <c r="W74" s="13">
        <v>-0.04</v>
      </c>
      <c r="X74" s="13">
        <v>170</v>
      </c>
      <c r="Y74" s="13" t="s">
        <v>4</v>
      </c>
    </row>
    <row r="75" spans="2:25" x14ac:dyDescent="0.2">
      <c r="B75" s="13">
        <v>477.3</v>
      </c>
      <c r="C75" s="13">
        <v>18800</v>
      </c>
      <c r="U75" s="13">
        <f t="shared" si="0"/>
        <v>466.84000000000003</v>
      </c>
      <c r="V75" s="13">
        <v>4.54</v>
      </c>
      <c r="W75" s="13">
        <v>-0.04</v>
      </c>
      <c r="X75" s="13">
        <v>175</v>
      </c>
      <c r="Y75" s="13" t="s">
        <v>4</v>
      </c>
    </row>
    <row r="76" spans="2:25" x14ac:dyDescent="0.2">
      <c r="B76" s="13">
        <v>477.5</v>
      </c>
      <c r="C76" s="13">
        <v>19400</v>
      </c>
      <c r="U76" s="13">
        <f t="shared" si="0"/>
        <v>466.85</v>
      </c>
      <c r="V76" s="13">
        <v>4.55</v>
      </c>
      <c r="W76" s="13">
        <v>-0.04</v>
      </c>
      <c r="X76" s="13">
        <v>179</v>
      </c>
      <c r="Y76" s="13" t="s">
        <v>4</v>
      </c>
    </row>
    <row r="77" spans="2:25" x14ac:dyDescent="0.2">
      <c r="B77" s="13">
        <v>477.7</v>
      </c>
      <c r="C77" s="13">
        <v>20000</v>
      </c>
      <c r="U77" s="13">
        <f t="shared" si="0"/>
        <v>466.86</v>
      </c>
      <c r="V77" s="13">
        <v>4.5599999999999996</v>
      </c>
      <c r="W77" s="13">
        <v>-0.04</v>
      </c>
      <c r="X77" s="13">
        <v>183</v>
      </c>
      <c r="Y77" s="13" t="s">
        <v>4</v>
      </c>
    </row>
    <row r="78" spans="2:25" x14ac:dyDescent="0.2">
      <c r="B78" s="13">
        <v>477.9</v>
      </c>
      <c r="C78" s="13">
        <v>20600</v>
      </c>
      <c r="U78" s="13">
        <f t="shared" si="0"/>
        <v>466.87</v>
      </c>
      <c r="V78" s="13">
        <v>4.57</v>
      </c>
      <c r="W78" s="13">
        <v>-0.04</v>
      </c>
      <c r="X78" s="13">
        <v>188</v>
      </c>
      <c r="Y78" s="13" t="s">
        <v>4</v>
      </c>
    </row>
    <row r="79" spans="2:25" x14ac:dyDescent="0.2">
      <c r="B79" s="13">
        <v>478.1</v>
      </c>
      <c r="C79" s="13">
        <v>21300</v>
      </c>
      <c r="U79" s="13">
        <f t="shared" si="0"/>
        <v>466.88</v>
      </c>
      <c r="V79" s="13">
        <v>4.58</v>
      </c>
      <c r="W79" s="13">
        <v>-0.04</v>
      </c>
      <c r="X79" s="13">
        <v>192</v>
      </c>
      <c r="Y79" s="13" t="s">
        <v>4</v>
      </c>
    </row>
    <row r="80" spans="2:25" x14ac:dyDescent="0.2">
      <c r="B80" s="13">
        <v>478.3</v>
      </c>
      <c r="C80" s="13">
        <v>21900</v>
      </c>
      <c r="U80" s="13">
        <f t="shared" si="0"/>
        <v>466.89</v>
      </c>
      <c r="V80" s="13">
        <v>4.59</v>
      </c>
      <c r="W80" s="13">
        <v>-0.04</v>
      </c>
      <c r="X80" s="13">
        <v>197</v>
      </c>
      <c r="Y80" s="13" t="s">
        <v>4</v>
      </c>
    </row>
    <row r="81" spans="2:25" x14ac:dyDescent="0.2">
      <c r="B81" s="13">
        <v>478.5</v>
      </c>
      <c r="C81" s="13">
        <v>22500</v>
      </c>
      <c r="U81" s="13">
        <f t="shared" si="0"/>
        <v>466.90000000000003</v>
      </c>
      <c r="V81" s="13">
        <v>4.5999999999999996</v>
      </c>
      <c r="W81" s="13">
        <v>-0.04</v>
      </c>
      <c r="X81" s="13">
        <v>202</v>
      </c>
      <c r="Y81" s="13" t="s">
        <v>4</v>
      </c>
    </row>
    <row r="82" spans="2:25" x14ac:dyDescent="0.2">
      <c r="B82" s="13">
        <v>478.7</v>
      </c>
      <c r="C82" s="13">
        <v>23200</v>
      </c>
      <c r="U82" s="13">
        <f t="shared" si="0"/>
        <v>466.91</v>
      </c>
      <c r="V82" s="13">
        <v>4.6100000000000003</v>
      </c>
      <c r="W82" s="13">
        <v>-0.04</v>
      </c>
      <c r="X82" s="13">
        <v>207</v>
      </c>
      <c r="Y82" s="13" t="s">
        <v>4</v>
      </c>
    </row>
    <row r="83" spans="2:25" x14ac:dyDescent="0.2">
      <c r="B83" s="13">
        <v>478.9</v>
      </c>
      <c r="C83" s="13">
        <v>23800</v>
      </c>
      <c r="U83" s="13">
        <f t="shared" si="0"/>
        <v>466.92</v>
      </c>
      <c r="V83" s="13">
        <v>4.62</v>
      </c>
      <c r="W83" s="13">
        <v>-0.04</v>
      </c>
      <c r="X83" s="13">
        <v>211</v>
      </c>
      <c r="Y83" s="13" t="s">
        <v>4</v>
      </c>
    </row>
    <row r="84" spans="2:25" x14ac:dyDescent="0.2">
      <c r="B84" s="13">
        <v>479.1</v>
      </c>
      <c r="C84" s="13">
        <v>24500</v>
      </c>
      <c r="U84" s="13">
        <f t="shared" si="0"/>
        <v>466.93</v>
      </c>
      <c r="V84" s="13">
        <v>4.63</v>
      </c>
      <c r="W84" s="13">
        <v>-0.04</v>
      </c>
      <c r="X84" s="13">
        <v>216</v>
      </c>
      <c r="Y84" s="13" t="s">
        <v>4</v>
      </c>
    </row>
    <row r="85" spans="2:25" x14ac:dyDescent="0.2">
      <c r="B85" s="13">
        <v>479.3</v>
      </c>
      <c r="C85" s="13">
        <v>25100</v>
      </c>
      <c r="U85" s="13">
        <f t="shared" si="0"/>
        <v>466.94</v>
      </c>
      <c r="V85" s="13">
        <v>4.6399999999999997</v>
      </c>
      <c r="W85" s="13">
        <v>-0.04</v>
      </c>
      <c r="X85" s="13">
        <v>221</v>
      </c>
      <c r="Y85" s="13" t="s">
        <v>4</v>
      </c>
    </row>
    <row r="86" spans="2:25" x14ac:dyDescent="0.2">
      <c r="B86" s="13">
        <v>479.5</v>
      </c>
      <c r="C86" s="13">
        <v>25800</v>
      </c>
      <c r="U86" s="13">
        <f t="shared" ref="U86:U149" si="1">462.3+V86</f>
        <v>466.95</v>
      </c>
      <c r="V86" s="13">
        <v>4.6500000000000004</v>
      </c>
      <c r="W86" s="13">
        <v>-0.04</v>
      </c>
      <c r="X86" s="13">
        <v>226</v>
      </c>
      <c r="Y86" s="13" t="s">
        <v>4</v>
      </c>
    </row>
    <row r="87" spans="2:25" x14ac:dyDescent="0.2">
      <c r="B87" s="13">
        <v>479.7</v>
      </c>
      <c r="C87" s="13">
        <v>26500</v>
      </c>
      <c r="U87" s="13">
        <f t="shared" si="1"/>
        <v>466.96000000000004</v>
      </c>
      <c r="V87" s="13">
        <v>4.66</v>
      </c>
      <c r="W87" s="13">
        <v>-0.04</v>
      </c>
      <c r="X87" s="13">
        <v>232</v>
      </c>
      <c r="Y87" s="13" t="s">
        <v>4</v>
      </c>
    </row>
    <row r="88" spans="2:25" x14ac:dyDescent="0.2">
      <c r="B88" s="13">
        <v>479.9</v>
      </c>
      <c r="C88" s="13">
        <v>27200</v>
      </c>
      <c r="U88" s="13">
        <f t="shared" si="1"/>
        <v>466.97</v>
      </c>
      <c r="V88" s="13">
        <v>4.67</v>
      </c>
      <c r="W88" s="13">
        <v>-0.04</v>
      </c>
      <c r="X88" s="13">
        <v>237</v>
      </c>
      <c r="Y88" s="13" t="s">
        <v>4</v>
      </c>
    </row>
    <row r="89" spans="2:25" x14ac:dyDescent="0.2">
      <c r="B89" s="13">
        <v>480.1</v>
      </c>
      <c r="C89" s="13">
        <v>27900</v>
      </c>
      <c r="U89" s="13">
        <f t="shared" si="1"/>
        <v>466.98</v>
      </c>
      <c r="V89" s="13">
        <v>4.68</v>
      </c>
      <c r="W89" s="13">
        <v>-0.05</v>
      </c>
      <c r="X89" s="13">
        <v>237</v>
      </c>
      <c r="Y89" s="13" t="s">
        <v>4</v>
      </c>
    </row>
    <row r="90" spans="2:25" x14ac:dyDescent="0.2">
      <c r="B90" s="13">
        <v>480.3</v>
      </c>
      <c r="C90" s="13">
        <v>28600</v>
      </c>
      <c r="U90" s="13">
        <f t="shared" si="1"/>
        <v>466.99</v>
      </c>
      <c r="V90" s="13">
        <v>4.6900000000000004</v>
      </c>
      <c r="W90" s="13">
        <v>-0.05</v>
      </c>
      <c r="X90" s="13">
        <v>242</v>
      </c>
      <c r="Y90" s="13" t="s">
        <v>4</v>
      </c>
    </row>
    <row r="91" spans="2:25" x14ac:dyDescent="0.2">
      <c r="B91" s="13">
        <v>480.5</v>
      </c>
      <c r="C91" s="13">
        <v>29300</v>
      </c>
      <c r="U91" s="13">
        <f t="shared" si="1"/>
        <v>467</v>
      </c>
      <c r="V91" s="13">
        <v>4.7</v>
      </c>
      <c r="W91" s="13">
        <v>-0.05</v>
      </c>
      <c r="X91" s="13">
        <v>247</v>
      </c>
      <c r="Y91" s="13" t="s">
        <v>4</v>
      </c>
    </row>
    <row r="92" spans="2:25" x14ac:dyDescent="0.2">
      <c r="B92" s="13">
        <v>480.7</v>
      </c>
      <c r="C92" s="13">
        <v>30000</v>
      </c>
      <c r="U92" s="13">
        <f t="shared" si="1"/>
        <v>467.01</v>
      </c>
      <c r="V92" s="13">
        <v>4.71</v>
      </c>
      <c r="W92" s="13">
        <v>-0.05</v>
      </c>
      <c r="X92" s="13">
        <v>253</v>
      </c>
      <c r="Y92" s="13" t="s">
        <v>4</v>
      </c>
    </row>
    <row r="93" spans="2:25" x14ac:dyDescent="0.2">
      <c r="B93" s="13">
        <v>480.9</v>
      </c>
      <c r="C93" s="13">
        <v>30700</v>
      </c>
      <c r="U93" s="13">
        <f t="shared" si="1"/>
        <v>467.02000000000004</v>
      </c>
      <c r="V93" s="13">
        <v>4.72</v>
      </c>
      <c r="W93" s="13">
        <v>-0.05</v>
      </c>
      <c r="X93" s="13">
        <v>258</v>
      </c>
      <c r="Y93" s="13" t="s">
        <v>4</v>
      </c>
    </row>
    <row r="94" spans="2:25" x14ac:dyDescent="0.2">
      <c r="B94" s="13">
        <v>481.1</v>
      </c>
      <c r="C94" s="13">
        <v>31500</v>
      </c>
      <c r="U94" s="13">
        <f t="shared" si="1"/>
        <v>467.03000000000003</v>
      </c>
      <c r="V94" s="13">
        <v>4.7300000000000004</v>
      </c>
      <c r="W94" s="13">
        <v>-0.05</v>
      </c>
      <c r="X94" s="13">
        <v>264</v>
      </c>
      <c r="Y94" s="13" t="s">
        <v>4</v>
      </c>
    </row>
    <row r="95" spans="2:25" x14ac:dyDescent="0.2">
      <c r="B95" s="13">
        <v>481.3</v>
      </c>
      <c r="C95" s="13">
        <v>32200</v>
      </c>
      <c r="U95" s="13">
        <f t="shared" si="1"/>
        <v>467.04</v>
      </c>
      <c r="V95" s="13">
        <v>4.74</v>
      </c>
      <c r="W95" s="13">
        <v>-0.05</v>
      </c>
      <c r="X95" s="13">
        <v>269</v>
      </c>
      <c r="Y95" s="13" t="s">
        <v>4</v>
      </c>
    </row>
    <row r="96" spans="2:25" x14ac:dyDescent="0.2">
      <c r="B96" s="13">
        <v>481.5</v>
      </c>
      <c r="C96" s="13">
        <v>33000</v>
      </c>
      <c r="U96" s="13">
        <f t="shared" si="1"/>
        <v>467.05</v>
      </c>
      <c r="V96" s="13">
        <v>4.75</v>
      </c>
      <c r="W96" s="13">
        <v>-0.05</v>
      </c>
      <c r="X96" s="13">
        <v>275</v>
      </c>
      <c r="Y96" s="13" t="s">
        <v>4</v>
      </c>
    </row>
    <row r="97" spans="2:25" x14ac:dyDescent="0.2">
      <c r="B97" s="13">
        <v>481.7</v>
      </c>
      <c r="C97" s="13">
        <v>33700</v>
      </c>
      <c r="U97" s="13">
        <f t="shared" si="1"/>
        <v>467.06</v>
      </c>
      <c r="V97" s="13">
        <v>4.76</v>
      </c>
      <c r="W97" s="13">
        <v>-0.05</v>
      </c>
      <c r="X97" s="13">
        <v>281</v>
      </c>
      <c r="Y97" s="13" t="s">
        <v>4</v>
      </c>
    </row>
    <row r="98" spans="2:25" x14ac:dyDescent="0.2">
      <c r="B98" s="13">
        <v>481.9</v>
      </c>
      <c r="C98" s="13">
        <v>34500</v>
      </c>
      <c r="U98" s="13">
        <f t="shared" si="1"/>
        <v>467.07</v>
      </c>
      <c r="V98" s="13">
        <v>4.7699999999999996</v>
      </c>
      <c r="W98" s="13">
        <v>-0.05</v>
      </c>
      <c r="X98" s="13">
        <v>287</v>
      </c>
      <c r="Y98" s="13" t="s">
        <v>4</v>
      </c>
    </row>
    <row r="99" spans="2:25" x14ac:dyDescent="0.2">
      <c r="B99" s="13">
        <v>482.1</v>
      </c>
      <c r="C99" s="13">
        <v>35300</v>
      </c>
      <c r="U99" s="13">
        <f t="shared" si="1"/>
        <v>467.08</v>
      </c>
      <c r="V99" s="13">
        <v>4.78</v>
      </c>
      <c r="W99" s="13">
        <v>-0.05</v>
      </c>
      <c r="X99" s="13">
        <v>293</v>
      </c>
      <c r="Y99" s="13" t="s">
        <v>4</v>
      </c>
    </row>
    <row r="100" spans="2:25" x14ac:dyDescent="0.2">
      <c r="B100" s="13">
        <v>482.3</v>
      </c>
      <c r="C100" s="13">
        <v>36000</v>
      </c>
      <c r="U100" s="13">
        <f t="shared" si="1"/>
        <v>467.09000000000003</v>
      </c>
      <c r="V100" s="13">
        <v>4.79</v>
      </c>
      <c r="W100" s="13">
        <v>-0.05</v>
      </c>
      <c r="X100" s="13">
        <v>299</v>
      </c>
      <c r="Y100" s="13" t="s">
        <v>4</v>
      </c>
    </row>
    <row r="101" spans="2:25" x14ac:dyDescent="0.2">
      <c r="B101" s="13">
        <v>482.5</v>
      </c>
      <c r="C101" s="13">
        <v>36800</v>
      </c>
      <c r="U101" s="13">
        <f t="shared" si="1"/>
        <v>467.1</v>
      </c>
      <c r="V101" s="13">
        <v>4.8</v>
      </c>
      <c r="W101" s="13">
        <v>-0.05</v>
      </c>
      <c r="X101" s="13">
        <v>305</v>
      </c>
      <c r="Y101" s="13" t="s">
        <v>4</v>
      </c>
    </row>
    <row r="102" spans="2:25" x14ac:dyDescent="0.2">
      <c r="B102" s="13">
        <v>482.7</v>
      </c>
      <c r="C102" s="13">
        <v>37600</v>
      </c>
      <c r="U102" s="13">
        <f t="shared" si="1"/>
        <v>467.11</v>
      </c>
      <c r="V102" s="13">
        <v>4.8099999999999996</v>
      </c>
      <c r="W102" s="13">
        <v>-0.05</v>
      </c>
      <c r="X102" s="13">
        <v>311</v>
      </c>
      <c r="Y102" s="13" t="s">
        <v>4</v>
      </c>
    </row>
    <row r="103" spans="2:25" x14ac:dyDescent="0.2">
      <c r="B103" s="13">
        <v>482.9</v>
      </c>
      <c r="C103" s="13">
        <v>38400</v>
      </c>
      <c r="U103" s="13">
        <f t="shared" si="1"/>
        <v>467.12</v>
      </c>
      <c r="V103" s="13">
        <v>4.82</v>
      </c>
      <c r="W103" s="13">
        <v>-0.05</v>
      </c>
      <c r="X103" s="13">
        <v>317</v>
      </c>
      <c r="Y103" s="13" t="s">
        <v>4</v>
      </c>
    </row>
    <row r="104" spans="2:25" x14ac:dyDescent="0.2">
      <c r="B104" s="13">
        <v>483.1</v>
      </c>
      <c r="C104" s="13">
        <v>39200</v>
      </c>
      <c r="U104" s="13">
        <f t="shared" si="1"/>
        <v>467.13</v>
      </c>
      <c r="V104" s="13">
        <v>4.83</v>
      </c>
      <c r="W104" s="13">
        <v>-0.06</v>
      </c>
      <c r="X104" s="13">
        <v>317</v>
      </c>
      <c r="Y104" s="13" t="s">
        <v>4</v>
      </c>
    </row>
    <row r="105" spans="2:25" x14ac:dyDescent="0.2">
      <c r="B105" s="13">
        <v>483.5</v>
      </c>
      <c r="C105" s="13">
        <v>40900</v>
      </c>
      <c r="U105" s="13">
        <f t="shared" si="1"/>
        <v>467.14</v>
      </c>
      <c r="V105" s="13">
        <v>4.84</v>
      </c>
      <c r="W105" s="13">
        <v>-0.06</v>
      </c>
      <c r="X105" s="13">
        <v>323</v>
      </c>
      <c r="Y105" s="13" t="s">
        <v>4</v>
      </c>
    </row>
    <row r="106" spans="2:25" x14ac:dyDescent="0.2">
      <c r="B106" s="13">
        <v>483.76</v>
      </c>
      <c r="C106" s="13">
        <v>42000</v>
      </c>
      <c r="U106" s="13">
        <f t="shared" si="1"/>
        <v>467.15000000000003</v>
      </c>
      <c r="V106" s="13">
        <v>4.8499999999999996</v>
      </c>
      <c r="W106" s="13">
        <v>-0.06</v>
      </c>
      <c r="X106" s="13">
        <v>329</v>
      </c>
      <c r="Y106" s="13" t="s">
        <v>4</v>
      </c>
    </row>
    <row r="107" spans="2:25" x14ac:dyDescent="0.2">
      <c r="B107" s="13">
        <v>484.23</v>
      </c>
      <c r="C107" s="13">
        <v>44000</v>
      </c>
      <c r="U107" s="13">
        <f t="shared" si="1"/>
        <v>467.16</v>
      </c>
      <c r="V107" s="13">
        <v>4.8600000000000003</v>
      </c>
      <c r="W107" s="13">
        <v>-0.06</v>
      </c>
      <c r="X107" s="13">
        <v>336</v>
      </c>
      <c r="Y107" s="13" t="s">
        <v>4</v>
      </c>
    </row>
    <row r="108" spans="2:25" x14ac:dyDescent="0.2">
      <c r="B108" s="13">
        <v>484.46</v>
      </c>
      <c r="C108" s="13">
        <v>45000</v>
      </c>
      <c r="U108" s="13">
        <f t="shared" si="1"/>
        <v>467.17</v>
      </c>
      <c r="V108" s="13">
        <v>4.87</v>
      </c>
      <c r="W108" s="13">
        <v>-0.06</v>
      </c>
      <c r="X108" s="13">
        <v>342</v>
      </c>
      <c r="Y108" s="13" t="s">
        <v>4</v>
      </c>
    </row>
    <row r="109" spans="2:25" x14ac:dyDescent="0.2">
      <c r="B109" s="13">
        <v>484.69</v>
      </c>
      <c r="C109" s="13">
        <v>46000</v>
      </c>
      <c r="U109" s="13">
        <f t="shared" si="1"/>
        <v>467.18</v>
      </c>
      <c r="V109" s="13">
        <v>4.88</v>
      </c>
      <c r="W109" s="13">
        <v>-0.06</v>
      </c>
      <c r="X109" s="13">
        <v>349</v>
      </c>
      <c r="Y109" s="13" t="s">
        <v>4</v>
      </c>
    </row>
    <row r="110" spans="2:25" x14ac:dyDescent="0.2">
      <c r="B110" s="13">
        <v>484.92</v>
      </c>
      <c r="C110" s="13">
        <v>47000</v>
      </c>
      <c r="U110" s="13">
        <f t="shared" si="1"/>
        <v>467.19</v>
      </c>
      <c r="V110" s="13">
        <v>4.8899999999999997</v>
      </c>
      <c r="W110" s="13">
        <v>-0.06</v>
      </c>
      <c r="X110" s="13">
        <v>356</v>
      </c>
      <c r="Y110" s="13" t="s">
        <v>4</v>
      </c>
    </row>
    <row r="111" spans="2:25" x14ac:dyDescent="0.2">
      <c r="B111" s="13">
        <v>485.15</v>
      </c>
      <c r="C111" s="13">
        <v>48000</v>
      </c>
      <c r="U111" s="13">
        <f t="shared" si="1"/>
        <v>467.2</v>
      </c>
      <c r="V111" s="13">
        <v>4.9000000000000004</v>
      </c>
      <c r="W111" s="13">
        <v>-0.06</v>
      </c>
      <c r="X111" s="13">
        <v>362</v>
      </c>
      <c r="Y111" s="13" t="s">
        <v>4</v>
      </c>
    </row>
    <row r="112" spans="2:25" x14ac:dyDescent="0.2">
      <c r="B112" s="13">
        <v>485.37</v>
      </c>
      <c r="C112" s="13">
        <v>49000</v>
      </c>
      <c r="U112" s="13">
        <f t="shared" si="1"/>
        <v>467.21000000000004</v>
      </c>
      <c r="V112" s="13">
        <v>4.91</v>
      </c>
      <c r="W112" s="13">
        <v>-0.06</v>
      </c>
      <c r="X112" s="13">
        <v>369</v>
      </c>
      <c r="Y112" s="13" t="s">
        <v>4</v>
      </c>
    </row>
    <row r="113" spans="2:25" x14ac:dyDescent="0.2">
      <c r="B113" s="13">
        <v>485.59</v>
      </c>
      <c r="C113" s="13">
        <v>50000</v>
      </c>
      <c r="U113" s="13">
        <f t="shared" si="1"/>
        <v>467.22</v>
      </c>
      <c r="V113" s="13">
        <v>4.92</v>
      </c>
      <c r="W113" s="13">
        <v>-0.06</v>
      </c>
      <c r="X113" s="13">
        <v>376</v>
      </c>
      <c r="Y113" s="13" t="s">
        <v>4</v>
      </c>
    </row>
    <row r="114" spans="2:25" x14ac:dyDescent="0.2">
      <c r="B114" s="13">
        <v>485.81</v>
      </c>
      <c r="C114" s="13">
        <v>51000</v>
      </c>
      <c r="U114" s="13">
        <f t="shared" si="1"/>
        <v>467.23</v>
      </c>
      <c r="V114" s="13">
        <v>4.93</v>
      </c>
      <c r="W114" s="13">
        <v>-0.06</v>
      </c>
      <c r="X114" s="13">
        <v>383</v>
      </c>
      <c r="Y114" s="13" t="s">
        <v>4</v>
      </c>
    </row>
    <row r="115" spans="2:25" x14ac:dyDescent="0.2">
      <c r="B115" s="13">
        <v>486.03</v>
      </c>
      <c r="C115" s="13">
        <v>52000</v>
      </c>
      <c r="U115" s="13">
        <f t="shared" si="1"/>
        <v>467.24</v>
      </c>
      <c r="V115" s="13">
        <v>4.9400000000000004</v>
      </c>
      <c r="W115" s="13">
        <v>-0.06</v>
      </c>
      <c r="X115" s="13">
        <v>390</v>
      </c>
      <c r="Y115" s="13" t="s">
        <v>4</v>
      </c>
    </row>
    <row r="116" spans="2:25" x14ac:dyDescent="0.2">
      <c r="B116" s="13">
        <v>486.24</v>
      </c>
      <c r="C116" s="13">
        <v>53000</v>
      </c>
      <c r="U116" s="13">
        <f t="shared" si="1"/>
        <v>467.25</v>
      </c>
      <c r="V116" s="13">
        <v>4.95</v>
      </c>
      <c r="W116" s="13">
        <v>-0.06</v>
      </c>
      <c r="X116" s="13">
        <v>397</v>
      </c>
      <c r="Y116" s="13" t="s">
        <v>4</v>
      </c>
    </row>
    <row r="117" spans="2:25" x14ac:dyDescent="0.2">
      <c r="B117" s="13">
        <v>486.46</v>
      </c>
      <c r="C117" s="13">
        <v>54000</v>
      </c>
      <c r="U117" s="13">
        <f t="shared" si="1"/>
        <v>467.26</v>
      </c>
      <c r="V117" s="13">
        <v>4.96</v>
      </c>
      <c r="W117" s="13">
        <v>-0.06</v>
      </c>
      <c r="X117" s="13">
        <v>404</v>
      </c>
      <c r="Y117" s="13" t="s">
        <v>4</v>
      </c>
    </row>
    <row r="118" spans="2:25" x14ac:dyDescent="0.2">
      <c r="B118" s="13">
        <v>486.67</v>
      </c>
      <c r="C118" s="13">
        <v>55000</v>
      </c>
      <c r="U118" s="13">
        <f t="shared" si="1"/>
        <v>467.27000000000004</v>
      </c>
      <c r="V118" s="13">
        <v>4.97</v>
      </c>
      <c r="W118" s="13">
        <v>-0.06</v>
      </c>
      <c r="X118" s="13">
        <v>411</v>
      </c>
      <c r="Y118" s="13" t="s">
        <v>4</v>
      </c>
    </row>
    <row r="119" spans="2:25" x14ac:dyDescent="0.2">
      <c r="B119" s="13">
        <v>486.88</v>
      </c>
      <c r="C119" s="13">
        <v>56000</v>
      </c>
      <c r="U119" s="13">
        <f t="shared" si="1"/>
        <v>467.28000000000003</v>
      </c>
      <c r="V119" s="13">
        <v>4.9800000000000004</v>
      </c>
      <c r="W119" s="13">
        <v>-7.0000000000000007E-2</v>
      </c>
      <c r="X119" s="13">
        <v>411</v>
      </c>
      <c r="Y119" s="13" t="s">
        <v>4</v>
      </c>
    </row>
    <row r="120" spans="2:25" x14ac:dyDescent="0.2">
      <c r="B120" s="13">
        <v>487.09</v>
      </c>
      <c r="C120" s="13">
        <v>57000</v>
      </c>
      <c r="U120" s="13">
        <f t="shared" si="1"/>
        <v>467.29</v>
      </c>
      <c r="V120" s="13">
        <v>4.99</v>
      </c>
      <c r="W120" s="13">
        <v>-7.0000000000000007E-2</v>
      </c>
      <c r="X120" s="13">
        <v>419</v>
      </c>
      <c r="Y120" s="13" t="s">
        <v>4</v>
      </c>
    </row>
    <row r="121" spans="2:25" x14ac:dyDescent="0.2">
      <c r="B121" s="13">
        <v>487.29</v>
      </c>
      <c r="C121" s="13">
        <v>58000</v>
      </c>
      <c r="U121" s="13">
        <f t="shared" si="1"/>
        <v>467.3</v>
      </c>
      <c r="V121" s="13">
        <v>5</v>
      </c>
      <c r="W121" s="13">
        <v>-7.0000000000000007E-2</v>
      </c>
      <c r="X121" s="13">
        <v>426</v>
      </c>
      <c r="Y121" s="13" t="s">
        <v>4</v>
      </c>
    </row>
    <row r="122" spans="2:25" x14ac:dyDescent="0.2">
      <c r="U122" s="13">
        <f t="shared" si="1"/>
        <v>467.31</v>
      </c>
      <c r="V122" s="13">
        <v>5.01</v>
      </c>
      <c r="W122" s="13">
        <v>-7.0000000000000007E-2</v>
      </c>
      <c r="X122" s="13">
        <v>434</v>
      </c>
      <c r="Y122" s="13" t="s">
        <v>4</v>
      </c>
    </row>
    <row r="123" spans="2:25" x14ac:dyDescent="0.2">
      <c r="U123" s="13">
        <f t="shared" si="1"/>
        <v>467.32</v>
      </c>
      <c r="V123" s="13">
        <v>5.0199999999999996</v>
      </c>
      <c r="W123" s="13">
        <v>-7.0000000000000007E-2</v>
      </c>
      <c r="X123" s="13">
        <v>441</v>
      </c>
      <c r="Y123" s="13" t="s">
        <v>4</v>
      </c>
    </row>
    <row r="124" spans="2:25" x14ac:dyDescent="0.2">
      <c r="U124" s="13">
        <f t="shared" si="1"/>
        <v>467.33</v>
      </c>
      <c r="V124" s="13">
        <v>5.03</v>
      </c>
      <c r="W124" s="13">
        <v>-7.0000000000000007E-2</v>
      </c>
      <c r="X124" s="13">
        <v>449</v>
      </c>
      <c r="Y124" s="13" t="s">
        <v>4</v>
      </c>
    </row>
    <row r="125" spans="2:25" x14ac:dyDescent="0.2">
      <c r="U125" s="13">
        <f t="shared" si="1"/>
        <v>467.34000000000003</v>
      </c>
      <c r="V125" s="13">
        <v>5.04</v>
      </c>
      <c r="W125" s="13">
        <v>-7.0000000000000007E-2</v>
      </c>
      <c r="X125" s="13">
        <v>456</v>
      </c>
      <c r="Y125" s="13" t="s">
        <v>4</v>
      </c>
    </row>
    <row r="126" spans="2:25" x14ac:dyDescent="0.2">
      <c r="U126" s="13">
        <f t="shared" si="1"/>
        <v>467.35</v>
      </c>
      <c r="V126" s="13">
        <v>5.05</v>
      </c>
      <c r="W126" s="13">
        <v>-7.0000000000000007E-2</v>
      </c>
      <c r="X126" s="13">
        <v>464</v>
      </c>
      <c r="Y126" s="13" t="s">
        <v>4</v>
      </c>
    </row>
    <row r="127" spans="2:25" x14ac:dyDescent="0.2">
      <c r="U127" s="13">
        <f t="shared" si="1"/>
        <v>467.36</v>
      </c>
      <c r="V127" s="13">
        <v>5.0599999999999996</v>
      </c>
      <c r="W127" s="13">
        <v>-7.0000000000000007E-2</v>
      </c>
      <c r="X127" s="13">
        <v>472</v>
      </c>
      <c r="Y127" s="13" t="s">
        <v>4</v>
      </c>
    </row>
    <row r="128" spans="2:25" x14ac:dyDescent="0.2">
      <c r="U128" s="13">
        <f t="shared" si="1"/>
        <v>467.37</v>
      </c>
      <c r="V128" s="13">
        <v>5.07</v>
      </c>
      <c r="W128" s="13">
        <v>-7.0000000000000007E-2</v>
      </c>
      <c r="X128" s="13">
        <v>480</v>
      </c>
      <c r="Y128" s="13" t="s">
        <v>1025</v>
      </c>
    </row>
    <row r="129" spans="21:25" x14ac:dyDescent="0.2">
      <c r="U129" s="13">
        <f t="shared" si="1"/>
        <v>467.38</v>
      </c>
      <c r="V129" s="13">
        <v>5.08</v>
      </c>
      <c r="W129" s="13">
        <v>-7.0000000000000007E-2</v>
      </c>
      <c r="X129" s="13">
        <v>487</v>
      </c>
      <c r="Y129" s="13" t="s">
        <v>4</v>
      </c>
    </row>
    <row r="130" spans="21:25" x14ac:dyDescent="0.2">
      <c r="U130" s="13">
        <f t="shared" si="1"/>
        <v>467.39</v>
      </c>
      <c r="V130" s="13">
        <v>5.09</v>
      </c>
      <c r="W130" s="13">
        <v>-7.0000000000000007E-2</v>
      </c>
      <c r="X130" s="13">
        <v>494</v>
      </c>
      <c r="Y130" s="13" t="s">
        <v>4</v>
      </c>
    </row>
    <row r="131" spans="21:25" x14ac:dyDescent="0.2">
      <c r="U131" s="13">
        <f t="shared" si="1"/>
        <v>467.40000000000003</v>
      </c>
      <c r="V131" s="13">
        <v>5.0999999999999996</v>
      </c>
      <c r="W131" s="13">
        <v>-7.0000000000000007E-2</v>
      </c>
      <c r="X131" s="13">
        <v>500</v>
      </c>
      <c r="Y131" s="13" t="s">
        <v>4</v>
      </c>
    </row>
    <row r="132" spans="21:25" x14ac:dyDescent="0.2">
      <c r="U132" s="13">
        <f t="shared" si="1"/>
        <v>467.41</v>
      </c>
      <c r="V132" s="13">
        <v>5.1100000000000003</v>
      </c>
      <c r="W132" s="13">
        <v>-7.0000000000000007E-2</v>
      </c>
      <c r="X132" s="13">
        <v>507</v>
      </c>
      <c r="Y132" s="13" t="s">
        <v>4</v>
      </c>
    </row>
    <row r="133" spans="21:25" x14ac:dyDescent="0.2">
      <c r="U133" s="13">
        <f t="shared" si="1"/>
        <v>467.42</v>
      </c>
      <c r="V133" s="13">
        <v>5.12</v>
      </c>
      <c r="W133" s="13">
        <v>-7.0000000000000007E-2</v>
      </c>
      <c r="X133" s="13">
        <v>514</v>
      </c>
      <c r="Y133" s="13" t="s">
        <v>4</v>
      </c>
    </row>
    <row r="134" spans="21:25" x14ac:dyDescent="0.2">
      <c r="U134" s="13">
        <f t="shared" si="1"/>
        <v>467.43</v>
      </c>
      <c r="V134" s="13">
        <v>5.13</v>
      </c>
      <c r="W134" s="13">
        <v>-0.08</v>
      </c>
      <c r="X134" s="13">
        <v>514</v>
      </c>
      <c r="Y134" s="13" t="s">
        <v>4</v>
      </c>
    </row>
    <row r="135" spans="21:25" x14ac:dyDescent="0.2">
      <c r="U135" s="13">
        <f t="shared" si="1"/>
        <v>467.44</v>
      </c>
      <c r="V135" s="13">
        <v>5.14</v>
      </c>
      <c r="W135" s="13">
        <v>-0.08</v>
      </c>
      <c r="X135" s="13">
        <v>521</v>
      </c>
      <c r="Y135" s="13" t="s">
        <v>4</v>
      </c>
    </row>
    <row r="136" spans="21:25" x14ac:dyDescent="0.2">
      <c r="U136" s="13">
        <f t="shared" si="1"/>
        <v>467.45</v>
      </c>
      <c r="V136" s="13">
        <v>5.15</v>
      </c>
      <c r="W136" s="13">
        <v>-0.08</v>
      </c>
      <c r="X136" s="13">
        <v>528</v>
      </c>
      <c r="Y136" s="13" t="s">
        <v>4</v>
      </c>
    </row>
    <row r="137" spans="21:25" x14ac:dyDescent="0.2">
      <c r="U137" s="13">
        <f t="shared" si="1"/>
        <v>467.46000000000004</v>
      </c>
      <c r="V137" s="13">
        <v>5.16</v>
      </c>
      <c r="W137" s="13">
        <v>-0.08</v>
      </c>
      <c r="X137" s="13">
        <v>536</v>
      </c>
      <c r="Y137" s="13" t="s">
        <v>4</v>
      </c>
    </row>
    <row r="138" spans="21:25" x14ac:dyDescent="0.2">
      <c r="U138" s="13">
        <f t="shared" si="1"/>
        <v>467.47</v>
      </c>
      <c r="V138" s="13">
        <v>5.17</v>
      </c>
      <c r="W138" s="13">
        <v>-0.08</v>
      </c>
      <c r="X138" s="13">
        <v>543</v>
      </c>
      <c r="Y138" s="13" t="s">
        <v>4</v>
      </c>
    </row>
    <row r="139" spans="21:25" x14ac:dyDescent="0.2">
      <c r="U139" s="13">
        <f t="shared" si="1"/>
        <v>467.48</v>
      </c>
      <c r="V139" s="13">
        <v>5.18</v>
      </c>
      <c r="W139" s="13">
        <v>-0.08</v>
      </c>
      <c r="X139" s="13">
        <v>550</v>
      </c>
      <c r="Y139" s="13" t="s">
        <v>1025</v>
      </c>
    </row>
    <row r="140" spans="21:25" x14ac:dyDescent="0.2">
      <c r="U140" s="13">
        <f t="shared" si="1"/>
        <v>467.49</v>
      </c>
      <c r="V140" s="13">
        <v>5.19</v>
      </c>
      <c r="W140" s="13">
        <v>-0.08</v>
      </c>
      <c r="X140" s="13">
        <v>557</v>
      </c>
      <c r="Y140" s="13" t="s">
        <v>4</v>
      </c>
    </row>
    <row r="141" spans="21:25" x14ac:dyDescent="0.2">
      <c r="U141" s="13">
        <f t="shared" si="1"/>
        <v>467.5</v>
      </c>
      <c r="V141" s="13">
        <v>5.2</v>
      </c>
      <c r="W141" s="13">
        <v>-0.08</v>
      </c>
      <c r="X141" s="13">
        <v>564</v>
      </c>
      <c r="Y141" s="13" t="s">
        <v>4</v>
      </c>
    </row>
    <row r="142" spans="21:25" x14ac:dyDescent="0.2">
      <c r="U142" s="13">
        <f t="shared" si="1"/>
        <v>467.51</v>
      </c>
      <c r="V142" s="13">
        <v>5.21</v>
      </c>
      <c r="W142" s="13">
        <v>-0.08</v>
      </c>
      <c r="X142" s="13">
        <v>571</v>
      </c>
      <c r="Y142" s="13" t="s">
        <v>4</v>
      </c>
    </row>
    <row r="143" spans="21:25" x14ac:dyDescent="0.2">
      <c r="U143" s="13">
        <f t="shared" si="1"/>
        <v>467.52000000000004</v>
      </c>
      <c r="V143" s="13">
        <v>5.22</v>
      </c>
      <c r="W143" s="13">
        <v>-0.08</v>
      </c>
      <c r="X143" s="13">
        <v>578</v>
      </c>
      <c r="Y143" s="13" t="s">
        <v>4</v>
      </c>
    </row>
    <row r="144" spans="21:25" x14ac:dyDescent="0.2">
      <c r="U144" s="13">
        <f t="shared" si="1"/>
        <v>467.53000000000003</v>
      </c>
      <c r="V144" s="13">
        <v>5.23</v>
      </c>
      <c r="W144" s="13">
        <v>-0.08</v>
      </c>
      <c r="X144" s="13">
        <v>584</v>
      </c>
      <c r="Y144" s="13" t="s">
        <v>4</v>
      </c>
    </row>
    <row r="145" spans="21:25" x14ac:dyDescent="0.2">
      <c r="U145" s="13">
        <f t="shared" si="1"/>
        <v>467.54</v>
      </c>
      <c r="V145" s="13">
        <v>5.24</v>
      </c>
      <c r="W145" s="13">
        <v>-0.08</v>
      </c>
      <c r="X145" s="13">
        <v>592</v>
      </c>
      <c r="Y145" s="13" t="s">
        <v>4</v>
      </c>
    </row>
    <row r="146" spans="21:25" x14ac:dyDescent="0.2">
      <c r="U146" s="13">
        <f t="shared" si="1"/>
        <v>467.55</v>
      </c>
      <c r="V146" s="13">
        <v>5.25</v>
      </c>
      <c r="W146" s="13">
        <v>-0.08</v>
      </c>
      <c r="X146" s="13">
        <v>599</v>
      </c>
      <c r="Y146" s="13" t="s">
        <v>4</v>
      </c>
    </row>
    <row r="147" spans="21:25" x14ac:dyDescent="0.2">
      <c r="U147" s="13">
        <f t="shared" si="1"/>
        <v>467.56</v>
      </c>
      <c r="V147" s="13">
        <v>5.26</v>
      </c>
      <c r="W147" s="13">
        <v>-0.08</v>
      </c>
      <c r="X147" s="13">
        <v>606</v>
      </c>
      <c r="Y147" s="13" t="s">
        <v>4</v>
      </c>
    </row>
    <row r="148" spans="21:25" x14ac:dyDescent="0.2">
      <c r="U148" s="13">
        <f t="shared" si="1"/>
        <v>467.57</v>
      </c>
      <c r="V148" s="13">
        <v>5.27</v>
      </c>
      <c r="W148" s="13">
        <v>-0.08</v>
      </c>
      <c r="X148" s="13">
        <v>613</v>
      </c>
      <c r="Y148" s="13" t="s">
        <v>4</v>
      </c>
    </row>
    <row r="149" spans="21:25" x14ac:dyDescent="0.2">
      <c r="U149" s="13">
        <f t="shared" si="1"/>
        <v>467.58</v>
      </c>
      <c r="V149" s="13">
        <v>5.28</v>
      </c>
      <c r="W149" s="13">
        <v>-0.09</v>
      </c>
      <c r="X149" s="13">
        <v>613</v>
      </c>
      <c r="Y149" s="13" t="s">
        <v>4</v>
      </c>
    </row>
    <row r="150" spans="21:25" x14ac:dyDescent="0.2">
      <c r="U150" s="13">
        <f t="shared" ref="U150:U213" si="2">462.3+V150</f>
        <v>467.59000000000003</v>
      </c>
      <c r="V150" s="13">
        <v>5.29</v>
      </c>
      <c r="W150" s="13">
        <v>-0.09</v>
      </c>
      <c r="X150" s="13">
        <v>620</v>
      </c>
      <c r="Y150" s="13" t="s">
        <v>1025</v>
      </c>
    </row>
    <row r="151" spans="21:25" x14ac:dyDescent="0.2">
      <c r="U151" s="13">
        <f t="shared" si="2"/>
        <v>467.6</v>
      </c>
      <c r="V151" s="13">
        <v>5.3</v>
      </c>
      <c r="W151" s="13">
        <v>-0.09</v>
      </c>
      <c r="X151" s="13">
        <v>626</v>
      </c>
      <c r="Y151" s="13" t="s">
        <v>4</v>
      </c>
    </row>
    <row r="152" spans="21:25" x14ac:dyDescent="0.2">
      <c r="U152" s="13">
        <f t="shared" si="2"/>
        <v>467.61</v>
      </c>
      <c r="V152" s="13">
        <v>5.31</v>
      </c>
      <c r="W152" s="13">
        <v>-0.09</v>
      </c>
      <c r="X152" s="13">
        <v>633</v>
      </c>
      <c r="Y152" s="13" t="s">
        <v>4</v>
      </c>
    </row>
    <row r="153" spans="21:25" x14ac:dyDescent="0.2">
      <c r="U153" s="13">
        <f t="shared" si="2"/>
        <v>467.62</v>
      </c>
      <c r="V153" s="13">
        <v>5.32</v>
      </c>
      <c r="W153" s="13">
        <v>-0.09</v>
      </c>
      <c r="X153" s="13">
        <v>639</v>
      </c>
      <c r="Y153" s="13" t="s">
        <v>4</v>
      </c>
    </row>
    <row r="154" spans="21:25" x14ac:dyDescent="0.2">
      <c r="U154" s="13">
        <f t="shared" si="2"/>
        <v>467.63</v>
      </c>
      <c r="V154" s="13">
        <v>5.33</v>
      </c>
      <c r="W154" s="13">
        <v>-0.09</v>
      </c>
      <c r="X154" s="13">
        <v>646</v>
      </c>
      <c r="Y154" s="13" t="s">
        <v>4</v>
      </c>
    </row>
    <row r="155" spans="21:25" x14ac:dyDescent="0.2">
      <c r="U155" s="13">
        <f t="shared" si="2"/>
        <v>467.64</v>
      </c>
      <c r="V155" s="13">
        <v>5.34</v>
      </c>
      <c r="W155" s="13">
        <v>-0.09</v>
      </c>
      <c r="X155" s="13">
        <v>652</v>
      </c>
      <c r="Y155" s="13" t="s">
        <v>4</v>
      </c>
    </row>
    <row r="156" spans="21:25" x14ac:dyDescent="0.2">
      <c r="U156" s="13">
        <f t="shared" si="2"/>
        <v>467.65000000000003</v>
      </c>
      <c r="V156" s="13">
        <v>5.35</v>
      </c>
      <c r="W156" s="13">
        <v>-0.09</v>
      </c>
      <c r="X156" s="13">
        <v>659</v>
      </c>
      <c r="Y156" s="13" t="s">
        <v>4</v>
      </c>
    </row>
    <row r="157" spans="21:25" x14ac:dyDescent="0.2">
      <c r="U157" s="13">
        <f t="shared" si="2"/>
        <v>467.66</v>
      </c>
      <c r="V157" s="13">
        <v>5.36</v>
      </c>
      <c r="W157" s="13">
        <v>-0.09</v>
      </c>
      <c r="X157" s="13">
        <v>665</v>
      </c>
      <c r="Y157" s="13" t="s">
        <v>4</v>
      </c>
    </row>
    <row r="158" spans="21:25" x14ac:dyDescent="0.2">
      <c r="U158" s="13">
        <f t="shared" si="2"/>
        <v>467.67</v>
      </c>
      <c r="V158" s="13">
        <v>5.37</v>
      </c>
      <c r="W158" s="13">
        <v>-0.09</v>
      </c>
      <c r="X158" s="13">
        <v>672</v>
      </c>
      <c r="Y158" s="13" t="s">
        <v>4</v>
      </c>
    </row>
    <row r="159" spans="21:25" x14ac:dyDescent="0.2">
      <c r="U159" s="13">
        <f t="shared" si="2"/>
        <v>467.68</v>
      </c>
      <c r="V159" s="13">
        <v>5.38</v>
      </c>
      <c r="W159" s="13">
        <v>-0.09</v>
      </c>
      <c r="X159" s="13">
        <v>678</v>
      </c>
      <c r="Y159" s="13" t="s">
        <v>4</v>
      </c>
    </row>
    <row r="160" spans="21:25" x14ac:dyDescent="0.2">
      <c r="U160" s="13">
        <f t="shared" si="2"/>
        <v>467.69</v>
      </c>
      <c r="V160" s="13">
        <v>5.39</v>
      </c>
      <c r="W160" s="13">
        <v>-0.09</v>
      </c>
      <c r="X160" s="13">
        <v>685</v>
      </c>
      <c r="Y160" s="13" t="s">
        <v>4</v>
      </c>
    </row>
    <row r="161" spans="21:25" x14ac:dyDescent="0.2">
      <c r="U161" s="13">
        <f t="shared" si="2"/>
        <v>467.7</v>
      </c>
      <c r="V161" s="13">
        <v>5.4</v>
      </c>
      <c r="W161" s="13">
        <v>-0.09</v>
      </c>
      <c r="X161" s="13">
        <v>692</v>
      </c>
      <c r="Y161" s="13" t="s">
        <v>4</v>
      </c>
    </row>
    <row r="162" spans="21:25" x14ac:dyDescent="0.2">
      <c r="U162" s="13">
        <f t="shared" si="2"/>
        <v>467.71000000000004</v>
      </c>
      <c r="V162" s="13">
        <v>5.41</v>
      </c>
      <c r="W162" s="13">
        <v>-0.09</v>
      </c>
      <c r="X162" s="13">
        <v>698</v>
      </c>
      <c r="Y162" s="13" t="s">
        <v>4</v>
      </c>
    </row>
    <row r="163" spans="21:25" x14ac:dyDescent="0.2">
      <c r="U163" s="13">
        <f t="shared" si="2"/>
        <v>467.72</v>
      </c>
      <c r="V163" s="13">
        <v>5.42</v>
      </c>
      <c r="W163" s="13">
        <v>-0.09</v>
      </c>
      <c r="X163" s="13">
        <v>705</v>
      </c>
      <c r="Y163" s="13" t="s">
        <v>4</v>
      </c>
    </row>
    <row r="164" spans="21:25" x14ac:dyDescent="0.2">
      <c r="U164" s="13">
        <f t="shared" si="2"/>
        <v>467.73</v>
      </c>
      <c r="V164" s="13">
        <v>5.43</v>
      </c>
      <c r="W164" s="13">
        <v>-0.1</v>
      </c>
      <c r="X164" s="13">
        <v>705</v>
      </c>
      <c r="Y164" s="13" t="s">
        <v>4</v>
      </c>
    </row>
    <row r="165" spans="21:25" x14ac:dyDescent="0.2">
      <c r="U165" s="13">
        <f t="shared" si="2"/>
        <v>467.74</v>
      </c>
      <c r="V165" s="13">
        <v>5.44</v>
      </c>
      <c r="W165" s="13">
        <v>-0.1</v>
      </c>
      <c r="X165" s="13">
        <v>712</v>
      </c>
      <c r="Y165" s="13" t="s">
        <v>4</v>
      </c>
    </row>
    <row r="166" spans="21:25" x14ac:dyDescent="0.2">
      <c r="U166" s="13">
        <f t="shared" si="2"/>
        <v>467.75</v>
      </c>
      <c r="V166" s="13">
        <v>5.45</v>
      </c>
      <c r="W166" s="13">
        <v>-0.1</v>
      </c>
      <c r="X166" s="13">
        <v>718</v>
      </c>
      <c r="Y166" s="13" t="s">
        <v>4</v>
      </c>
    </row>
    <row r="167" spans="21:25" x14ac:dyDescent="0.2">
      <c r="U167" s="13">
        <f t="shared" si="2"/>
        <v>467.76</v>
      </c>
      <c r="V167" s="13">
        <v>5.46</v>
      </c>
      <c r="W167" s="13">
        <v>-0.1</v>
      </c>
      <c r="X167" s="13">
        <v>725</v>
      </c>
      <c r="Y167" s="13" t="s">
        <v>4</v>
      </c>
    </row>
    <row r="168" spans="21:25" x14ac:dyDescent="0.2">
      <c r="U168" s="13">
        <f t="shared" si="2"/>
        <v>467.77000000000004</v>
      </c>
      <c r="V168" s="13">
        <v>5.47</v>
      </c>
      <c r="W168" s="13">
        <v>-0.1</v>
      </c>
      <c r="X168" s="13">
        <v>732</v>
      </c>
      <c r="Y168" s="13" t="s">
        <v>4</v>
      </c>
    </row>
    <row r="169" spans="21:25" x14ac:dyDescent="0.2">
      <c r="U169" s="13">
        <f t="shared" si="2"/>
        <v>467.78000000000003</v>
      </c>
      <c r="V169" s="13">
        <v>5.48</v>
      </c>
      <c r="W169" s="13">
        <v>-0.1</v>
      </c>
      <c r="X169" s="13">
        <v>739</v>
      </c>
      <c r="Y169" s="13" t="s">
        <v>4</v>
      </c>
    </row>
    <row r="170" spans="21:25" x14ac:dyDescent="0.2">
      <c r="U170" s="13">
        <f t="shared" si="2"/>
        <v>467.79</v>
      </c>
      <c r="V170" s="13">
        <v>5.49</v>
      </c>
      <c r="W170" s="13">
        <v>-0.1</v>
      </c>
      <c r="X170" s="13">
        <v>746</v>
      </c>
      <c r="Y170" s="13" t="s">
        <v>4</v>
      </c>
    </row>
    <row r="171" spans="21:25" x14ac:dyDescent="0.2">
      <c r="U171" s="13">
        <f t="shared" si="2"/>
        <v>467.8</v>
      </c>
      <c r="V171" s="13">
        <v>5.5</v>
      </c>
      <c r="W171" s="13">
        <v>-0.1</v>
      </c>
      <c r="X171" s="13">
        <v>753</v>
      </c>
      <c r="Y171" s="13" t="s">
        <v>4</v>
      </c>
    </row>
    <row r="172" spans="21:25" x14ac:dyDescent="0.2">
      <c r="U172" s="13">
        <f t="shared" si="2"/>
        <v>467.81</v>
      </c>
      <c r="V172" s="13">
        <v>5.51</v>
      </c>
      <c r="W172" s="13">
        <v>-0.1</v>
      </c>
      <c r="X172" s="13">
        <v>760</v>
      </c>
      <c r="Y172" s="13" t="s">
        <v>4</v>
      </c>
    </row>
    <row r="173" spans="21:25" x14ac:dyDescent="0.2">
      <c r="U173" s="13">
        <f t="shared" si="2"/>
        <v>467.82</v>
      </c>
      <c r="V173" s="13">
        <v>5.52</v>
      </c>
      <c r="W173" s="13">
        <v>-0.1</v>
      </c>
      <c r="X173" s="13">
        <v>766</v>
      </c>
      <c r="Y173" s="13" t="s">
        <v>4</v>
      </c>
    </row>
    <row r="174" spans="21:25" x14ac:dyDescent="0.2">
      <c r="U174" s="13">
        <f t="shared" si="2"/>
        <v>467.83</v>
      </c>
      <c r="V174" s="13">
        <v>5.53</v>
      </c>
      <c r="W174" s="13">
        <v>-0.1</v>
      </c>
      <c r="X174" s="13">
        <v>773</v>
      </c>
      <c r="Y174" s="13" t="s">
        <v>4</v>
      </c>
    </row>
    <row r="175" spans="21:25" x14ac:dyDescent="0.2">
      <c r="U175" s="13">
        <f t="shared" si="2"/>
        <v>467.84000000000003</v>
      </c>
      <c r="V175" s="13">
        <v>5.54</v>
      </c>
      <c r="W175" s="13">
        <v>-0.1</v>
      </c>
      <c r="X175" s="13">
        <v>780</v>
      </c>
      <c r="Y175" s="13" t="s">
        <v>4</v>
      </c>
    </row>
    <row r="176" spans="21:25" x14ac:dyDescent="0.2">
      <c r="U176" s="13">
        <f t="shared" si="2"/>
        <v>467.85</v>
      </c>
      <c r="V176" s="13">
        <v>5.55</v>
      </c>
      <c r="W176" s="13">
        <v>-0.1</v>
      </c>
      <c r="X176" s="13">
        <v>787</v>
      </c>
      <c r="Y176" s="13" t="s">
        <v>4</v>
      </c>
    </row>
    <row r="177" spans="21:25" x14ac:dyDescent="0.2">
      <c r="U177" s="13">
        <f t="shared" si="2"/>
        <v>467.86</v>
      </c>
      <c r="V177" s="13">
        <v>5.56</v>
      </c>
      <c r="W177" s="13">
        <v>-0.1</v>
      </c>
      <c r="X177" s="13">
        <v>795</v>
      </c>
      <c r="Y177" s="13" t="s">
        <v>4</v>
      </c>
    </row>
    <row r="178" spans="21:25" x14ac:dyDescent="0.2">
      <c r="U178" s="13">
        <f t="shared" si="2"/>
        <v>467.87</v>
      </c>
      <c r="V178" s="13">
        <v>5.57</v>
      </c>
      <c r="W178" s="13">
        <v>-0.1</v>
      </c>
      <c r="X178" s="13">
        <v>802</v>
      </c>
      <c r="Y178" s="13" t="s">
        <v>4</v>
      </c>
    </row>
    <row r="179" spans="21:25" x14ac:dyDescent="0.2">
      <c r="U179" s="13">
        <f t="shared" si="2"/>
        <v>467.88</v>
      </c>
      <c r="V179" s="13">
        <v>5.58</v>
      </c>
      <c r="W179" s="13">
        <v>-0.11</v>
      </c>
      <c r="X179" s="13">
        <v>802</v>
      </c>
      <c r="Y179" s="13" t="s">
        <v>4</v>
      </c>
    </row>
    <row r="180" spans="21:25" x14ac:dyDescent="0.2">
      <c r="U180" s="13">
        <f t="shared" si="2"/>
        <v>467.89</v>
      </c>
      <c r="V180" s="13">
        <v>5.59</v>
      </c>
      <c r="W180" s="13">
        <v>-0.11</v>
      </c>
      <c r="X180" s="13">
        <v>809</v>
      </c>
      <c r="Y180" s="13" t="s">
        <v>4</v>
      </c>
    </row>
    <row r="181" spans="21:25" x14ac:dyDescent="0.2">
      <c r="U181" s="13">
        <f t="shared" si="2"/>
        <v>467.90000000000003</v>
      </c>
      <c r="V181" s="13">
        <v>5.6</v>
      </c>
      <c r="W181" s="13">
        <v>-0.11</v>
      </c>
      <c r="X181" s="13">
        <v>816</v>
      </c>
      <c r="Y181" s="13" t="s">
        <v>4</v>
      </c>
    </row>
    <row r="182" spans="21:25" x14ac:dyDescent="0.2">
      <c r="U182" s="13">
        <f t="shared" si="2"/>
        <v>467.91</v>
      </c>
      <c r="V182" s="13">
        <v>5.61</v>
      </c>
      <c r="W182" s="13">
        <v>-0.11</v>
      </c>
      <c r="X182" s="13">
        <v>823</v>
      </c>
      <c r="Y182" s="13" t="s">
        <v>4</v>
      </c>
    </row>
    <row r="183" spans="21:25" x14ac:dyDescent="0.2">
      <c r="U183" s="13">
        <f t="shared" si="2"/>
        <v>467.92</v>
      </c>
      <c r="V183" s="13">
        <v>5.62</v>
      </c>
      <c r="W183" s="13">
        <v>-0.11</v>
      </c>
      <c r="X183" s="13">
        <v>830</v>
      </c>
      <c r="Y183" s="13" t="s">
        <v>4</v>
      </c>
    </row>
    <row r="184" spans="21:25" x14ac:dyDescent="0.2">
      <c r="U184" s="13">
        <f t="shared" si="2"/>
        <v>467.93</v>
      </c>
      <c r="V184" s="13">
        <v>5.63</v>
      </c>
      <c r="W184" s="13">
        <v>-0.11</v>
      </c>
      <c r="X184" s="13">
        <v>837</v>
      </c>
      <c r="Y184" s="13" t="s">
        <v>4</v>
      </c>
    </row>
    <row r="185" spans="21:25" x14ac:dyDescent="0.2">
      <c r="U185" s="13">
        <f t="shared" si="2"/>
        <v>467.94</v>
      </c>
      <c r="V185" s="13">
        <v>5.64</v>
      </c>
      <c r="W185" s="13">
        <v>-0.11</v>
      </c>
      <c r="X185" s="13">
        <v>845</v>
      </c>
      <c r="Y185" s="13" t="s">
        <v>4</v>
      </c>
    </row>
    <row r="186" spans="21:25" x14ac:dyDescent="0.2">
      <c r="U186" s="13">
        <f t="shared" si="2"/>
        <v>467.95</v>
      </c>
      <c r="V186" s="13">
        <v>5.65</v>
      </c>
      <c r="W186" s="13">
        <v>-0.11</v>
      </c>
      <c r="X186" s="13">
        <v>852</v>
      </c>
      <c r="Y186" s="13" t="s">
        <v>4</v>
      </c>
    </row>
    <row r="187" spans="21:25" x14ac:dyDescent="0.2">
      <c r="U187" s="13">
        <f t="shared" si="2"/>
        <v>467.96000000000004</v>
      </c>
      <c r="V187" s="13">
        <v>5.66</v>
      </c>
      <c r="W187" s="13">
        <v>-0.11</v>
      </c>
      <c r="X187" s="13">
        <v>859</v>
      </c>
      <c r="Y187" s="13" t="s">
        <v>4</v>
      </c>
    </row>
    <row r="188" spans="21:25" x14ac:dyDescent="0.2">
      <c r="U188" s="13">
        <f t="shared" si="2"/>
        <v>467.97</v>
      </c>
      <c r="V188" s="13">
        <v>5.67</v>
      </c>
      <c r="W188" s="13">
        <v>-0.11</v>
      </c>
      <c r="X188" s="13">
        <v>866</v>
      </c>
      <c r="Y188" s="13" t="s">
        <v>4</v>
      </c>
    </row>
    <row r="189" spans="21:25" x14ac:dyDescent="0.2">
      <c r="U189" s="13">
        <f t="shared" si="2"/>
        <v>467.98</v>
      </c>
      <c r="V189" s="13">
        <v>5.68</v>
      </c>
      <c r="W189" s="13">
        <v>-0.11</v>
      </c>
      <c r="X189" s="13">
        <v>874</v>
      </c>
      <c r="Y189" s="13" t="s">
        <v>4</v>
      </c>
    </row>
    <row r="190" spans="21:25" x14ac:dyDescent="0.2">
      <c r="U190" s="13">
        <f t="shared" si="2"/>
        <v>467.99</v>
      </c>
      <c r="V190" s="13">
        <v>5.69</v>
      </c>
      <c r="W190" s="13">
        <v>-0.11</v>
      </c>
      <c r="X190" s="13">
        <v>881</v>
      </c>
      <c r="Y190" s="13" t="s">
        <v>4</v>
      </c>
    </row>
    <row r="191" spans="21:25" x14ac:dyDescent="0.2">
      <c r="U191" s="13">
        <f t="shared" si="2"/>
        <v>468</v>
      </c>
      <c r="V191" s="13">
        <v>5.7</v>
      </c>
      <c r="W191" s="13">
        <v>-0.11</v>
      </c>
      <c r="X191" s="13">
        <v>889</v>
      </c>
      <c r="Y191" s="13" t="s">
        <v>4</v>
      </c>
    </row>
    <row r="192" spans="21:25" x14ac:dyDescent="0.2">
      <c r="U192" s="13">
        <f t="shared" si="2"/>
        <v>468.01</v>
      </c>
      <c r="V192" s="13">
        <v>5.71</v>
      </c>
      <c r="W192" s="13">
        <v>-0.11</v>
      </c>
      <c r="X192" s="13">
        <v>896</v>
      </c>
      <c r="Y192" s="13" t="s">
        <v>4</v>
      </c>
    </row>
    <row r="193" spans="21:25" x14ac:dyDescent="0.2">
      <c r="U193" s="13">
        <f t="shared" si="2"/>
        <v>468.02000000000004</v>
      </c>
      <c r="V193" s="13">
        <v>5.72</v>
      </c>
      <c r="W193" s="13">
        <v>-0.11</v>
      </c>
      <c r="X193" s="13">
        <v>903</v>
      </c>
      <c r="Y193" s="13" t="s">
        <v>4</v>
      </c>
    </row>
    <row r="194" spans="21:25" x14ac:dyDescent="0.2">
      <c r="U194" s="13">
        <f t="shared" si="2"/>
        <v>468.03000000000003</v>
      </c>
      <c r="V194" s="13">
        <v>5.73</v>
      </c>
      <c r="W194" s="13">
        <v>-0.12</v>
      </c>
      <c r="X194" s="13">
        <v>903</v>
      </c>
      <c r="Y194" s="13" t="s">
        <v>4</v>
      </c>
    </row>
    <row r="195" spans="21:25" x14ac:dyDescent="0.2">
      <c r="U195" s="13">
        <f t="shared" si="2"/>
        <v>468.04</v>
      </c>
      <c r="V195" s="13">
        <v>5.74</v>
      </c>
      <c r="W195" s="13">
        <v>-0.12</v>
      </c>
      <c r="X195" s="13">
        <v>911</v>
      </c>
      <c r="Y195" s="13" t="s">
        <v>4</v>
      </c>
    </row>
    <row r="196" spans="21:25" x14ac:dyDescent="0.2">
      <c r="U196" s="13">
        <f t="shared" si="2"/>
        <v>468.05</v>
      </c>
      <c r="V196" s="13">
        <v>5.75</v>
      </c>
      <c r="W196" s="13">
        <v>-0.12</v>
      </c>
      <c r="X196" s="13">
        <v>918</v>
      </c>
      <c r="Y196" s="13" t="s">
        <v>4</v>
      </c>
    </row>
    <row r="197" spans="21:25" x14ac:dyDescent="0.2">
      <c r="U197" s="13">
        <f t="shared" si="2"/>
        <v>468.06</v>
      </c>
      <c r="V197" s="13">
        <v>5.76</v>
      </c>
      <c r="W197" s="13">
        <v>-0.12</v>
      </c>
      <c r="X197" s="13">
        <v>926</v>
      </c>
      <c r="Y197" s="13" t="s">
        <v>4</v>
      </c>
    </row>
    <row r="198" spans="21:25" x14ac:dyDescent="0.2">
      <c r="U198" s="13">
        <f t="shared" si="2"/>
        <v>468.07</v>
      </c>
      <c r="V198" s="13">
        <v>5.77</v>
      </c>
      <c r="W198" s="13">
        <v>-0.12</v>
      </c>
      <c r="X198" s="13">
        <v>934</v>
      </c>
      <c r="Y198" s="13" t="s">
        <v>4</v>
      </c>
    </row>
    <row r="199" spans="21:25" x14ac:dyDescent="0.2">
      <c r="U199" s="13">
        <f t="shared" si="2"/>
        <v>468.08</v>
      </c>
      <c r="V199" s="13">
        <v>5.78</v>
      </c>
      <c r="W199" s="13">
        <v>-0.12</v>
      </c>
      <c r="X199" s="13">
        <v>941</v>
      </c>
      <c r="Y199" s="13" t="s">
        <v>4</v>
      </c>
    </row>
    <row r="200" spans="21:25" x14ac:dyDescent="0.2">
      <c r="U200" s="13">
        <f t="shared" si="2"/>
        <v>468.09000000000003</v>
      </c>
      <c r="V200" s="13">
        <v>5.79</v>
      </c>
      <c r="W200" s="13">
        <v>-0.12</v>
      </c>
      <c r="X200" s="13">
        <v>949</v>
      </c>
      <c r="Y200" s="13" t="s">
        <v>4</v>
      </c>
    </row>
    <row r="201" spans="21:25" x14ac:dyDescent="0.2">
      <c r="U201" s="13">
        <f t="shared" si="2"/>
        <v>468.1</v>
      </c>
      <c r="V201" s="13">
        <v>5.8</v>
      </c>
      <c r="W201" s="13">
        <v>-0.12</v>
      </c>
      <c r="X201" s="13">
        <v>956</v>
      </c>
      <c r="Y201" s="13" t="s">
        <v>4</v>
      </c>
    </row>
    <row r="202" spans="21:25" x14ac:dyDescent="0.2">
      <c r="U202" s="13">
        <f t="shared" si="2"/>
        <v>468.11</v>
      </c>
      <c r="V202" s="13">
        <v>5.81</v>
      </c>
      <c r="W202" s="13">
        <v>-0.12</v>
      </c>
      <c r="X202" s="13">
        <v>964</v>
      </c>
      <c r="Y202" s="13" t="s">
        <v>4</v>
      </c>
    </row>
    <row r="203" spans="21:25" x14ac:dyDescent="0.2">
      <c r="U203" s="13">
        <f t="shared" si="2"/>
        <v>468.12</v>
      </c>
      <c r="V203" s="13">
        <v>5.82</v>
      </c>
      <c r="W203" s="13">
        <v>-0.12</v>
      </c>
      <c r="X203" s="13">
        <v>972</v>
      </c>
      <c r="Y203" s="13" t="s">
        <v>4</v>
      </c>
    </row>
    <row r="204" spans="21:25" x14ac:dyDescent="0.2">
      <c r="U204" s="13">
        <f t="shared" si="2"/>
        <v>468.13</v>
      </c>
      <c r="V204" s="13">
        <v>5.83</v>
      </c>
      <c r="W204" s="13">
        <v>-0.12</v>
      </c>
      <c r="X204" s="13">
        <v>979</v>
      </c>
      <c r="Y204" s="13" t="s">
        <v>4</v>
      </c>
    </row>
    <row r="205" spans="21:25" x14ac:dyDescent="0.2">
      <c r="U205" s="13">
        <f t="shared" si="2"/>
        <v>468.14</v>
      </c>
      <c r="V205" s="13">
        <v>5.84</v>
      </c>
      <c r="W205" s="13">
        <v>-0.12</v>
      </c>
      <c r="X205" s="13">
        <v>987</v>
      </c>
      <c r="Y205" s="13" t="s">
        <v>4</v>
      </c>
    </row>
    <row r="206" spans="21:25" x14ac:dyDescent="0.2">
      <c r="U206" s="13">
        <f t="shared" si="2"/>
        <v>468.15000000000003</v>
      </c>
      <c r="V206" s="13">
        <v>5.85</v>
      </c>
      <c r="W206" s="13">
        <v>-0.12</v>
      </c>
      <c r="X206" s="13">
        <v>995</v>
      </c>
      <c r="Y206" s="13" t="s">
        <v>4</v>
      </c>
    </row>
    <row r="207" spans="21:25" x14ac:dyDescent="0.2">
      <c r="U207" s="13">
        <f t="shared" si="2"/>
        <v>468.16</v>
      </c>
      <c r="V207" s="13">
        <v>5.86</v>
      </c>
      <c r="W207" s="13">
        <v>-0.12</v>
      </c>
      <c r="X207" s="13">
        <v>1000</v>
      </c>
      <c r="Y207" s="13" t="s">
        <v>4</v>
      </c>
    </row>
    <row r="208" spans="21:25" x14ac:dyDescent="0.2">
      <c r="U208" s="13">
        <f t="shared" si="2"/>
        <v>468.17</v>
      </c>
      <c r="V208" s="13">
        <v>5.87</v>
      </c>
      <c r="W208" s="13">
        <v>-0.12</v>
      </c>
      <c r="X208" s="13">
        <v>1010</v>
      </c>
      <c r="Y208" s="13" t="s">
        <v>4</v>
      </c>
    </row>
    <row r="209" spans="21:25" x14ac:dyDescent="0.2">
      <c r="U209" s="13">
        <f t="shared" si="2"/>
        <v>468.18</v>
      </c>
      <c r="V209" s="13">
        <v>5.88</v>
      </c>
      <c r="W209" s="13">
        <v>-0.13</v>
      </c>
      <c r="X209" s="13">
        <v>1010</v>
      </c>
      <c r="Y209" s="13" t="s">
        <v>4</v>
      </c>
    </row>
    <row r="210" spans="21:25" x14ac:dyDescent="0.2">
      <c r="U210" s="13">
        <f t="shared" si="2"/>
        <v>468.19</v>
      </c>
      <c r="V210" s="13">
        <v>5.89</v>
      </c>
      <c r="W210" s="13">
        <v>-0.13</v>
      </c>
      <c r="X210" s="13">
        <v>1020</v>
      </c>
      <c r="Y210" s="13" t="s">
        <v>4</v>
      </c>
    </row>
    <row r="211" spans="21:25" x14ac:dyDescent="0.2">
      <c r="U211" s="13">
        <f t="shared" si="2"/>
        <v>468.2</v>
      </c>
      <c r="V211" s="13">
        <v>5.9</v>
      </c>
      <c r="W211" s="13">
        <v>-0.13</v>
      </c>
      <c r="X211" s="13">
        <v>1030</v>
      </c>
      <c r="Y211" s="13" t="s">
        <v>4</v>
      </c>
    </row>
    <row r="212" spans="21:25" x14ac:dyDescent="0.2">
      <c r="U212" s="13">
        <f t="shared" si="2"/>
        <v>468.21000000000004</v>
      </c>
      <c r="V212" s="13">
        <v>5.91</v>
      </c>
      <c r="W212" s="13">
        <v>-0.13</v>
      </c>
      <c r="X212" s="13">
        <v>1030</v>
      </c>
      <c r="Y212" s="13" t="s">
        <v>4</v>
      </c>
    </row>
    <row r="213" spans="21:25" x14ac:dyDescent="0.2">
      <c r="U213" s="13">
        <f t="shared" si="2"/>
        <v>468.22</v>
      </c>
      <c r="V213" s="13">
        <v>5.92</v>
      </c>
      <c r="W213" s="13">
        <v>-0.13</v>
      </c>
      <c r="X213" s="13">
        <v>1040</v>
      </c>
      <c r="Y213" s="13" t="s">
        <v>4</v>
      </c>
    </row>
    <row r="214" spans="21:25" x14ac:dyDescent="0.2">
      <c r="U214" s="13">
        <f t="shared" ref="U214:U277" si="3">462.3+V214</f>
        <v>468.23</v>
      </c>
      <c r="V214" s="13">
        <v>5.93</v>
      </c>
      <c r="W214" s="13">
        <v>-0.13</v>
      </c>
      <c r="X214" s="13">
        <v>1050</v>
      </c>
      <c r="Y214" s="13" t="s">
        <v>4</v>
      </c>
    </row>
    <row r="215" spans="21:25" x14ac:dyDescent="0.2">
      <c r="U215" s="13">
        <f t="shared" si="3"/>
        <v>468.24</v>
      </c>
      <c r="V215" s="13">
        <v>5.94</v>
      </c>
      <c r="W215" s="13">
        <v>-0.13</v>
      </c>
      <c r="X215" s="13">
        <v>1060</v>
      </c>
      <c r="Y215" s="13" t="s">
        <v>4</v>
      </c>
    </row>
    <row r="216" spans="21:25" x14ac:dyDescent="0.2">
      <c r="U216" s="13">
        <f t="shared" si="3"/>
        <v>468.25</v>
      </c>
      <c r="V216" s="13">
        <v>5.95</v>
      </c>
      <c r="W216" s="13">
        <v>-0.13</v>
      </c>
      <c r="X216" s="13">
        <v>1070</v>
      </c>
      <c r="Y216" s="13" t="s">
        <v>4</v>
      </c>
    </row>
    <row r="217" spans="21:25" x14ac:dyDescent="0.2">
      <c r="U217" s="13">
        <f t="shared" si="3"/>
        <v>468.26</v>
      </c>
      <c r="V217" s="13">
        <v>5.96</v>
      </c>
      <c r="W217" s="13">
        <v>-0.13</v>
      </c>
      <c r="X217" s="13">
        <v>1070</v>
      </c>
      <c r="Y217" s="13" t="s">
        <v>4</v>
      </c>
    </row>
    <row r="218" spans="21:25" x14ac:dyDescent="0.2">
      <c r="U218" s="13">
        <f t="shared" si="3"/>
        <v>468.27000000000004</v>
      </c>
      <c r="V218" s="13">
        <v>5.97</v>
      </c>
      <c r="W218" s="13">
        <v>-0.13</v>
      </c>
      <c r="X218" s="13">
        <v>1080</v>
      </c>
      <c r="Y218" s="13" t="s">
        <v>4</v>
      </c>
    </row>
    <row r="219" spans="21:25" x14ac:dyDescent="0.2">
      <c r="U219" s="13">
        <f t="shared" si="3"/>
        <v>468.28000000000003</v>
      </c>
      <c r="V219" s="13">
        <v>5.98</v>
      </c>
      <c r="W219" s="13">
        <v>-0.13</v>
      </c>
      <c r="X219" s="13">
        <v>1090</v>
      </c>
      <c r="Y219" s="13" t="s">
        <v>4</v>
      </c>
    </row>
    <row r="220" spans="21:25" x14ac:dyDescent="0.2">
      <c r="U220" s="13">
        <f t="shared" si="3"/>
        <v>468.29</v>
      </c>
      <c r="V220" s="13">
        <v>5.99</v>
      </c>
      <c r="W220" s="13">
        <v>-0.13</v>
      </c>
      <c r="X220" s="13">
        <v>1100</v>
      </c>
      <c r="Y220" s="13" t="s">
        <v>4</v>
      </c>
    </row>
    <row r="221" spans="21:25" x14ac:dyDescent="0.2">
      <c r="U221" s="13">
        <f t="shared" si="3"/>
        <v>468.3</v>
      </c>
      <c r="V221" s="13">
        <v>6</v>
      </c>
      <c r="W221" s="13">
        <v>-0.13</v>
      </c>
      <c r="X221" s="13">
        <v>1110</v>
      </c>
      <c r="Y221" s="13" t="s">
        <v>4</v>
      </c>
    </row>
    <row r="222" spans="21:25" x14ac:dyDescent="0.2">
      <c r="U222" s="13">
        <f t="shared" si="3"/>
        <v>468.31</v>
      </c>
      <c r="V222" s="13">
        <v>6.01</v>
      </c>
      <c r="W222" s="13">
        <v>-0.13</v>
      </c>
      <c r="X222" s="13">
        <v>1110</v>
      </c>
      <c r="Y222" s="13" t="s">
        <v>4</v>
      </c>
    </row>
    <row r="223" spans="21:25" x14ac:dyDescent="0.2">
      <c r="U223" s="13">
        <f t="shared" si="3"/>
        <v>468.32</v>
      </c>
      <c r="V223" s="13">
        <v>6.02</v>
      </c>
      <c r="W223" s="13">
        <v>-0.13</v>
      </c>
      <c r="X223" s="13">
        <v>1120</v>
      </c>
      <c r="Y223" s="13" t="s">
        <v>4</v>
      </c>
    </row>
    <row r="224" spans="21:25" x14ac:dyDescent="0.2">
      <c r="U224" s="13">
        <f t="shared" si="3"/>
        <v>468.33</v>
      </c>
      <c r="V224" s="13">
        <v>6.03</v>
      </c>
      <c r="W224" s="13">
        <v>-0.14000000000000001</v>
      </c>
      <c r="X224" s="13">
        <v>1120</v>
      </c>
      <c r="Y224" s="13" t="s">
        <v>4</v>
      </c>
    </row>
    <row r="225" spans="21:25" x14ac:dyDescent="0.2">
      <c r="U225" s="13">
        <f t="shared" si="3"/>
        <v>468.34000000000003</v>
      </c>
      <c r="V225" s="13">
        <v>6.04</v>
      </c>
      <c r="W225" s="13">
        <v>-0.14000000000000001</v>
      </c>
      <c r="X225" s="13">
        <v>1130</v>
      </c>
      <c r="Y225" s="13" t="s">
        <v>4</v>
      </c>
    </row>
    <row r="226" spans="21:25" x14ac:dyDescent="0.2">
      <c r="U226" s="13">
        <f t="shared" si="3"/>
        <v>468.35</v>
      </c>
      <c r="V226" s="13">
        <v>6.05</v>
      </c>
      <c r="W226" s="13">
        <v>-0.14000000000000001</v>
      </c>
      <c r="X226" s="13">
        <v>1140</v>
      </c>
      <c r="Y226" s="13" t="s">
        <v>4</v>
      </c>
    </row>
    <row r="227" spans="21:25" x14ac:dyDescent="0.2">
      <c r="U227" s="13">
        <f t="shared" si="3"/>
        <v>468.36</v>
      </c>
      <c r="V227" s="13">
        <v>6.06</v>
      </c>
      <c r="W227" s="13">
        <v>-0.14000000000000001</v>
      </c>
      <c r="X227" s="13">
        <v>1150</v>
      </c>
      <c r="Y227" s="13" t="s">
        <v>4</v>
      </c>
    </row>
    <row r="228" spans="21:25" x14ac:dyDescent="0.2">
      <c r="U228" s="13">
        <f t="shared" si="3"/>
        <v>468.37</v>
      </c>
      <c r="V228" s="13">
        <v>6.07</v>
      </c>
      <c r="W228" s="13">
        <v>-0.14000000000000001</v>
      </c>
      <c r="X228" s="13">
        <v>1160</v>
      </c>
      <c r="Y228" s="13" t="s">
        <v>4</v>
      </c>
    </row>
    <row r="229" spans="21:25" x14ac:dyDescent="0.2">
      <c r="U229" s="13">
        <f t="shared" si="3"/>
        <v>468.38</v>
      </c>
      <c r="V229" s="13">
        <v>6.08</v>
      </c>
      <c r="W229" s="13">
        <v>-0.14000000000000001</v>
      </c>
      <c r="X229" s="13">
        <v>1160</v>
      </c>
      <c r="Y229" s="13" t="s">
        <v>4</v>
      </c>
    </row>
    <row r="230" spans="21:25" x14ac:dyDescent="0.2">
      <c r="U230" s="13">
        <f t="shared" si="3"/>
        <v>468.39</v>
      </c>
      <c r="V230" s="13">
        <v>6.09</v>
      </c>
      <c r="W230" s="13">
        <v>-0.14000000000000001</v>
      </c>
      <c r="X230" s="13">
        <v>1170</v>
      </c>
      <c r="Y230" s="13" t="s">
        <v>4</v>
      </c>
    </row>
    <row r="231" spans="21:25" x14ac:dyDescent="0.2">
      <c r="U231" s="13">
        <f t="shared" si="3"/>
        <v>468.40000000000003</v>
      </c>
      <c r="V231" s="13">
        <v>6.1</v>
      </c>
      <c r="W231" s="13">
        <v>-0.14000000000000001</v>
      </c>
      <c r="X231" s="13">
        <v>1180</v>
      </c>
      <c r="Y231" s="13" t="s">
        <v>4</v>
      </c>
    </row>
    <row r="232" spans="21:25" x14ac:dyDescent="0.2">
      <c r="U232" s="13">
        <f t="shared" si="3"/>
        <v>468.41</v>
      </c>
      <c r="V232" s="13">
        <v>6.11</v>
      </c>
      <c r="W232" s="13">
        <v>-0.14000000000000001</v>
      </c>
      <c r="X232" s="13">
        <v>1190</v>
      </c>
      <c r="Y232" s="13" t="s">
        <v>4</v>
      </c>
    </row>
    <row r="233" spans="21:25" x14ac:dyDescent="0.2">
      <c r="U233" s="13">
        <f t="shared" si="3"/>
        <v>468.42</v>
      </c>
      <c r="V233" s="13">
        <v>6.12</v>
      </c>
      <c r="W233" s="13">
        <v>-0.14000000000000001</v>
      </c>
      <c r="X233" s="13">
        <v>1200</v>
      </c>
      <c r="Y233" s="13" t="s">
        <v>4</v>
      </c>
    </row>
    <row r="234" spans="21:25" x14ac:dyDescent="0.2">
      <c r="U234" s="13">
        <f t="shared" si="3"/>
        <v>468.43</v>
      </c>
      <c r="V234" s="13">
        <v>6.13</v>
      </c>
      <c r="W234" s="13">
        <v>-0.14000000000000001</v>
      </c>
      <c r="X234" s="13">
        <v>1210</v>
      </c>
      <c r="Y234" s="13" t="s">
        <v>4</v>
      </c>
    </row>
    <row r="235" spans="21:25" x14ac:dyDescent="0.2">
      <c r="U235" s="13">
        <f t="shared" si="3"/>
        <v>468.44</v>
      </c>
      <c r="V235" s="13">
        <v>6.14</v>
      </c>
      <c r="W235" s="13">
        <v>-0.14000000000000001</v>
      </c>
      <c r="X235" s="13">
        <v>1210</v>
      </c>
      <c r="Y235" s="13" t="s">
        <v>4</v>
      </c>
    </row>
    <row r="236" spans="21:25" x14ac:dyDescent="0.2">
      <c r="U236" s="13">
        <f t="shared" si="3"/>
        <v>468.45</v>
      </c>
      <c r="V236" s="13">
        <v>6.15</v>
      </c>
      <c r="W236" s="13">
        <v>-0.14000000000000001</v>
      </c>
      <c r="X236" s="13">
        <v>1220</v>
      </c>
      <c r="Y236" s="13" t="s">
        <v>4</v>
      </c>
    </row>
    <row r="237" spans="21:25" x14ac:dyDescent="0.2">
      <c r="U237" s="13">
        <f t="shared" si="3"/>
        <v>468.46000000000004</v>
      </c>
      <c r="V237" s="13">
        <v>6.16</v>
      </c>
      <c r="W237" s="13">
        <v>-0.14000000000000001</v>
      </c>
      <c r="X237" s="13">
        <v>1230</v>
      </c>
      <c r="Y237" s="13" t="s">
        <v>4</v>
      </c>
    </row>
    <row r="238" spans="21:25" x14ac:dyDescent="0.2">
      <c r="U238" s="13">
        <f t="shared" si="3"/>
        <v>468.47</v>
      </c>
      <c r="V238" s="13">
        <v>6.17</v>
      </c>
      <c r="W238" s="13">
        <v>-0.14000000000000001</v>
      </c>
      <c r="X238" s="13">
        <v>1240</v>
      </c>
      <c r="Y238" s="13" t="s">
        <v>4</v>
      </c>
    </row>
    <row r="239" spans="21:25" x14ac:dyDescent="0.2">
      <c r="U239" s="13">
        <f t="shared" si="3"/>
        <v>468.48</v>
      </c>
      <c r="V239" s="13">
        <v>6.18</v>
      </c>
      <c r="W239" s="13">
        <v>-0.14000000000000001</v>
      </c>
      <c r="X239" s="13">
        <v>1250</v>
      </c>
      <c r="Y239" s="13" t="s">
        <v>4</v>
      </c>
    </row>
    <row r="240" spans="21:25" x14ac:dyDescent="0.2">
      <c r="U240" s="13">
        <f t="shared" si="3"/>
        <v>468.49</v>
      </c>
      <c r="V240" s="13">
        <v>6.19</v>
      </c>
      <c r="W240" s="13">
        <v>-0.14000000000000001</v>
      </c>
      <c r="X240" s="13">
        <v>1260</v>
      </c>
      <c r="Y240" s="13" t="s">
        <v>4</v>
      </c>
    </row>
    <row r="241" spans="21:25" x14ac:dyDescent="0.2">
      <c r="U241" s="13">
        <f t="shared" si="3"/>
        <v>468.5</v>
      </c>
      <c r="V241" s="13">
        <v>6.2</v>
      </c>
      <c r="W241" s="13">
        <v>-0.14000000000000001</v>
      </c>
      <c r="X241" s="13">
        <v>1270</v>
      </c>
      <c r="Y241" s="13" t="s">
        <v>4</v>
      </c>
    </row>
    <row r="242" spans="21:25" x14ac:dyDescent="0.2">
      <c r="U242" s="13">
        <f t="shared" si="3"/>
        <v>468.51</v>
      </c>
      <c r="V242" s="13">
        <v>6.21</v>
      </c>
      <c r="W242" s="13">
        <v>-0.14000000000000001</v>
      </c>
      <c r="X242" s="13">
        <v>1270</v>
      </c>
      <c r="Y242" s="13" t="s">
        <v>4</v>
      </c>
    </row>
    <row r="243" spans="21:25" x14ac:dyDescent="0.2">
      <c r="U243" s="13">
        <f t="shared" si="3"/>
        <v>468.52000000000004</v>
      </c>
      <c r="V243" s="13">
        <v>6.22</v>
      </c>
      <c r="W243" s="13">
        <v>-0.14000000000000001</v>
      </c>
      <c r="X243" s="13">
        <v>1280</v>
      </c>
      <c r="Y243" s="13" t="s">
        <v>4</v>
      </c>
    </row>
    <row r="244" spans="21:25" x14ac:dyDescent="0.2">
      <c r="U244" s="13">
        <f t="shared" si="3"/>
        <v>468.53000000000003</v>
      </c>
      <c r="V244" s="13">
        <v>6.23</v>
      </c>
      <c r="W244" s="13">
        <v>-0.14000000000000001</v>
      </c>
      <c r="X244" s="13">
        <v>1290</v>
      </c>
      <c r="Y244" s="13" t="s">
        <v>4</v>
      </c>
    </row>
    <row r="245" spans="21:25" x14ac:dyDescent="0.2">
      <c r="U245" s="13">
        <f t="shared" si="3"/>
        <v>468.54</v>
      </c>
      <c r="V245" s="13">
        <v>6.24</v>
      </c>
      <c r="W245" s="13">
        <v>-0.14000000000000001</v>
      </c>
      <c r="X245" s="13">
        <v>1300</v>
      </c>
      <c r="Y245" s="13" t="s">
        <v>1025</v>
      </c>
    </row>
    <row r="246" spans="21:25" x14ac:dyDescent="0.2">
      <c r="U246" s="13">
        <f t="shared" si="3"/>
        <v>468.55</v>
      </c>
      <c r="V246" s="13">
        <v>6.25</v>
      </c>
      <c r="W246" s="13">
        <v>-0.14000000000000001</v>
      </c>
      <c r="X246" s="13">
        <v>1310</v>
      </c>
      <c r="Y246" s="13" t="s">
        <v>4</v>
      </c>
    </row>
    <row r="247" spans="21:25" x14ac:dyDescent="0.2">
      <c r="U247" s="13">
        <f t="shared" si="3"/>
        <v>468.56</v>
      </c>
      <c r="V247" s="13">
        <v>6.26</v>
      </c>
      <c r="W247" s="13">
        <v>-0.14000000000000001</v>
      </c>
      <c r="X247" s="13">
        <v>1320</v>
      </c>
      <c r="Y247" s="13" t="s">
        <v>4</v>
      </c>
    </row>
    <row r="248" spans="21:25" x14ac:dyDescent="0.2">
      <c r="U248" s="13">
        <f t="shared" si="3"/>
        <v>468.57</v>
      </c>
      <c r="V248" s="13">
        <v>6.27</v>
      </c>
      <c r="W248" s="13">
        <v>-0.14000000000000001</v>
      </c>
      <c r="X248" s="13">
        <v>1330</v>
      </c>
      <c r="Y248" s="13" t="s">
        <v>4</v>
      </c>
    </row>
    <row r="249" spans="21:25" x14ac:dyDescent="0.2">
      <c r="U249" s="13">
        <f t="shared" si="3"/>
        <v>468.58</v>
      </c>
      <c r="V249" s="13">
        <v>6.28</v>
      </c>
      <c r="W249" s="13">
        <v>-0.14000000000000001</v>
      </c>
      <c r="X249" s="13">
        <v>1340</v>
      </c>
      <c r="Y249" s="13" t="s">
        <v>4</v>
      </c>
    </row>
    <row r="250" spans="21:25" x14ac:dyDescent="0.2">
      <c r="U250" s="13">
        <f t="shared" si="3"/>
        <v>468.59000000000003</v>
      </c>
      <c r="V250" s="13">
        <v>6.29</v>
      </c>
      <c r="W250" s="13">
        <v>-0.14000000000000001</v>
      </c>
      <c r="X250" s="13">
        <v>1350</v>
      </c>
      <c r="Y250" s="13" t="s">
        <v>4</v>
      </c>
    </row>
    <row r="251" spans="21:25" x14ac:dyDescent="0.2">
      <c r="U251" s="13">
        <f t="shared" si="3"/>
        <v>468.6</v>
      </c>
      <c r="V251" s="13">
        <v>6.3</v>
      </c>
      <c r="W251" s="13">
        <v>-0.14000000000000001</v>
      </c>
      <c r="X251" s="13">
        <v>1350</v>
      </c>
      <c r="Y251" s="13" t="s">
        <v>4</v>
      </c>
    </row>
    <row r="252" spans="21:25" x14ac:dyDescent="0.2">
      <c r="U252" s="13">
        <f t="shared" si="3"/>
        <v>468.61</v>
      </c>
      <c r="V252" s="13">
        <v>6.31</v>
      </c>
      <c r="W252" s="13">
        <v>-0.14000000000000001</v>
      </c>
      <c r="X252" s="13">
        <v>1360</v>
      </c>
      <c r="Y252" s="13" t="s">
        <v>4</v>
      </c>
    </row>
    <row r="253" spans="21:25" x14ac:dyDescent="0.2">
      <c r="U253" s="13">
        <f t="shared" si="3"/>
        <v>468.62</v>
      </c>
      <c r="V253" s="13">
        <v>6.32</v>
      </c>
      <c r="W253" s="13">
        <v>-0.14000000000000001</v>
      </c>
      <c r="X253" s="13">
        <v>1370</v>
      </c>
      <c r="Y253" s="13" t="s">
        <v>4</v>
      </c>
    </row>
    <row r="254" spans="21:25" x14ac:dyDescent="0.2">
      <c r="U254" s="13">
        <f t="shared" si="3"/>
        <v>468.63</v>
      </c>
      <c r="V254" s="13">
        <v>6.33</v>
      </c>
      <c r="W254" s="13">
        <v>-0.14000000000000001</v>
      </c>
      <c r="X254" s="13">
        <v>1380</v>
      </c>
      <c r="Y254" s="13" t="s">
        <v>4</v>
      </c>
    </row>
    <row r="255" spans="21:25" x14ac:dyDescent="0.2">
      <c r="U255" s="13">
        <f t="shared" si="3"/>
        <v>468.64</v>
      </c>
      <c r="V255" s="13">
        <v>6.34</v>
      </c>
      <c r="W255" s="13">
        <v>-0.14000000000000001</v>
      </c>
      <c r="X255" s="13">
        <v>1390</v>
      </c>
      <c r="Y255" s="13" t="s">
        <v>4</v>
      </c>
    </row>
    <row r="256" spans="21:25" x14ac:dyDescent="0.2">
      <c r="U256" s="13">
        <f t="shared" si="3"/>
        <v>468.65000000000003</v>
      </c>
      <c r="V256" s="13">
        <v>6.35</v>
      </c>
      <c r="W256" s="13">
        <v>-0.14000000000000001</v>
      </c>
      <c r="X256" s="13">
        <v>1400</v>
      </c>
      <c r="Y256" s="13" t="s">
        <v>4</v>
      </c>
    </row>
    <row r="257" spans="21:25" x14ac:dyDescent="0.2">
      <c r="U257" s="13">
        <f t="shared" si="3"/>
        <v>468.66</v>
      </c>
      <c r="V257" s="13">
        <v>6.36</v>
      </c>
      <c r="W257" s="13">
        <v>-0.14000000000000001</v>
      </c>
      <c r="X257" s="13">
        <v>1410</v>
      </c>
      <c r="Y257" s="13" t="s">
        <v>4</v>
      </c>
    </row>
    <row r="258" spans="21:25" x14ac:dyDescent="0.2">
      <c r="U258" s="13">
        <f t="shared" si="3"/>
        <v>468.67</v>
      </c>
      <c r="V258" s="13">
        <v>6.37</v>
      </c>
      <c r="W258" s="13">
        <v>-0.14000000000000001</v>
      </c>
      <c r="X258" s="13">
        <v>1420</v>
      </c>
      <c r="Y258" s="13" t="s">
        <v>4</v>
      </c>
    </row>
    <row r="259" spans="21:25" x14ac:dyDescent="0.2">
      <c r="U259" s="13">
        <f t="shared" si="3"/>
        <v>468.68</v>
      </c>
      <c r="V259" s="13">
        <v>6.38</v>
      </c>
      <c r="W259" s="13">
        <v>-0.14000000000000001</v>
      </c>
      <c r="X259" s="13">
        <v>1430</v>
      </c>
      <c r="Y259" s="13" t="s">
        <v>4</v>
      </c>
    </row>
    <row r="260" spans="21:25" x14ac:dyDescent="0.2">
      <c r="U260" s="13">
        <f t="shared" si="3"/>
        <v>468.69</v>
      </c>
      <c r="V260" s="13">
        <v>6.39</v>
      </c>
      <c r="W260" s="13">
        <v>-0.14000000000000001</v>
      </c>
      <c r="X260" s="13">
        <v>1440</v>
      </c>
      <c r="Y260" s="13" t="s">
        <v>4</v>
      </c>
    </row>
    <row r="261" spans="21:25" x14ac:dyDescent="0.2">
      <c r="U261" s="13">
        <f t="shared" si="3"/>
        <v>468.7</v>
      </c>
      <c r="V261" s="13">
        <v>6.4</v>
      </c>
      <c r="W261" s="13">
        <v>-0.14000000000000001</v>
      </c>
      <c r="X261" s="13">
        <v>1450</v>
      </c>
      <c r="Y261" s="13" t="s">
        <v>4</v>
      </c>
    </row>
    <row r="262" spans="21:25" x14ac:dyDescent="0.2">
      <c r="U262" s="13">
        <f t="shared" si="3"/>
        <v>468.71000000000004</v>
      </c>
      <c r="V262" s="13">
        <v>6.41</v>
      </c>
      <c r="W262" s="13">
        <v>-0.14000000000000001</v>
      </c>
      <c r="X262" s="13">
        <v>1460</v>
      </c>
      <c r="Y262" s="13" t="s">
        <v>4</v>
      </c>
    </row>
    <row r="263" spans="21:25" x14ac:dyDescent="0.2">
      <c r="U263" s="13">
        <f t="shared" si="3"/>
        <v>468.72</v>
      </c>
      <c r="V263" s="13">
        <v>6.42</v>
      </c>
      <c r="W263" s="13">
        <v>-0.13</v>
      </c>
      <c r="X263" s="13">
        <v>1480</v>
      </c>
      <c r="Y263" s="13" t="s">
        <v>4</v>
      </c>
    </row>
    <row r="264" spans="21:25" x14ac:dyDescent="0.2">
      <c r="U264" s="13">
        <f t="shared" si="3"/>
        <v>468.73</v>
      </c>
      <c r="V264" s="13">
        <v>6.43</v>
      </c>
      <c r="W264" s="13">
        <v>-0.13</v>
      </c>
      <c r="X264" s="13">
        <v>1490</v>
      </c>
      <c r="Y264" s="13" t="s">
        <v>4</v>
      </c>
    </row>
    <row r="265" spans="21:25" x14ac:dyDescent="0.2">
      <c r="U265" s="13">
        <f t="shared" si="3"/>
        <v>468.74</v>
      </c>
      <c r="V265" s="13">
        <v>6.44</v>
      </c>
      <c r="W265" s="13">
        <v>-0.13</v>
      </c>
      <c r="X265" s="13">
        <v>1490</v>
      </c>
      <c r="Y265" s="13" t="s">
        <v>4</v>
      </c>
    </row>
    <row r="266" spans="21:25" x14ac:dyDescent="0.2">
      <c r="U266" s="13">
        <f t="shared" si="3"/>
        <v>468.75</v>
      </c>
      <c r="V266" s="13">
        <v>6.45</v>
      </c>
      <c r="W266" s="13">
        <v>-0.13</v>
      </c>
      <c r="X266" s="13">
        <v>1500</v>
      </c>
      <c r="Y266" s="13" t="s">
        <v>4</v>
      </c>
    </row>
    <row r="267" spans="21:25" x14ac:dyDescent="0.2">
      <c r="U267" s="13">
        <f t="shared" si="3"/>
        <v>468.76</v>
      </c>
      <c r="V267" s="13">
        <v>6.46</v>
      </c>
      <c r="W267" s="13">
        <v>-0.13</v>
      </c>
      <c r="X267" s="13">
        <v>1510</v>
      </c>
      <c r="Y267" s="13" t="s">
        <v>4</v>
      </c>
    </row>
    <row r="268" spans="21:25" x14ac:dyDescent="0.2">
      <c r="U268" s="13">
        <f t="shared" si="3"/>
        <v>468.77000000000004</v>
      </c>
      <c r="V268" s="13">
        <v>6.47</v>
      </c>
      <c r="W268" s="13">
        <v>-0.13</v>
      </c>
      <c r="X268" s="13">
        <v>1520</v>
      </c>
      <c r="Y268" s="13" t="s">
        <v>4</v>
      </c>
    </row>
    <row r="269" spans="21:25" x14ac:dyDescent="0.2">
      <c r="U269" s="13">
        <f t="shared" si="3"/>
        <v>468.78000000000003</v>
      </c>
      <c r="V269" s="13">
        <v>6.48</v>
      </c>
      <c r="W269" s="13">
        <v>-0.13</v>
      </c>
      <c r="X269" s="13">
        <v>1530</v>
      </c>
      <c r="Y269" s="13" t="s">
        <v>4</v>
      </c>
    </row>
    <row r="270" spans="21:25" x14ac:dyDescent="0.2">
      <c r="U270" s="13">
        <f t="shared" si="3"/>
        <v>468.79</v>
      </c>
      <c r="V270" s="13">
        <v>6.49</v>
      </c>
      <c r="W270" s="13">
        <v>-0.13</v>
      </c>
      <c r="X270" s="13">
        <v>1540</v>
      </c>
      <c r="Y270" s="13" t="s">
        <v>4</v>
      </c>
    </row>
    <row r="271" spans="21:25" x14ac:dyDescent="0.2">
      <c r="U271" s="13">
        <f t="shared" si="3"/>
        <v>468.8</v>
      </c>
      <c r="V271" s="13">
        <v>6.5</v>
      </c>
      <c r="W271" s="13">
        <v>-0.13</v>
      </c>
      <c r="X271" s="13">
        <v>1550</v>
      </c>
      <c r="Y271" s="13" t="s">
        <v>4</v>
      </c>
    </row>
    <row r="272" spans="21:25" x14ac:dyDescent="0.2">
      <c r="U272" s="13">
        <f t="shared" si="3"/>
        <v>468.81</v>
      </c>
      <c r="V272" s="13">
        <v>6.51</v>
      </c>
      <c r="W272" s="13">
        <v>-0.13</v>
      </c>
      <c r="X272" s="13">
        <v>1560</v>
      </c>
      <c r="Y272" s="13" t="s">
        <v>4</v>
      </c>
    </row>
    <row r="273" spans="21:25" x14ac:dyDescent="0.2">
      <c r="U273" s="13">
        <f t="shared" si="3"/>
        <v>468.82</v>
      </c>
      <c r="V273" s="13">
        <v>6.52</v>
      </c>
      <c r="W273" s="13">
        <v>-0.13</v>
      </c>
      <c r="X273" s="13">
        <v>1570</v>
      </c>
      <c r="Y273" s="13" t="s">
        <v>4</v>
      </c>
    </row>
    <row r="274" spans="21:25" x14ac:dyDescent="0.2">
      <c r="U274" s="13">
        <f t="shared" si="3"/>
        <v>468.83</v>
      </c>
      <c r="V274" s="13">
        <v>6.53</v>
      </c>
      <c r="W274" s="13">
        <v>-0.13</v>
      </c>
      <c r="X274" s="13">
        <v>1580</v>
      </c>
      <c r="Y274" s="13" t="s">
        <v>4</v>
      </c>
    </row>
    <row r="275" spans="21:25" x14ac:dyDescent="0.2">
      <c r="U275" s="13">
        <f t="shared" si="3"/>
        <v>468.84000000000003</v>
      </c>
      <c r="V275" s="13">
        <v>6.54</v>
      </c>
      <c r="W275" s="13">
        <v>-0.13</v>
      </c>
      <c r="X275" s="13">
        <v>1590</v>
      </c>
      <c r="Y275" s="13" t="s">
        <v>4</v>
      </c>
    </row>
    <row r="276" spans="21:25" x14ac:dyDescent="0.2">
      <c r="U276" s="13">
        <f t="shared" si="3"/>
        <v>468.85</v>
      </c>
      <c r="V276" s="13">
        <v>6.55</v>
      </c>
      <c r="W276" s="13">
        <v>-0.13</v>
      </c>
      <c r="X276" s="13">
        <v>1600</v>
      </c>
      <c r="Y276" s="13" t="s">
        <v>4</v>
      </c>
    </row>
    <row r="277" spans="21:25" x14ac:dyDescent="0.2">
      <c r="U277" s="13">
        <f t="shared" si="3"/>
        <v>468.86</v>
      </c>
      <c r="V277" s="13">
        <v>6.56</v>
      </c>
      <c r="W277" s="13">
        <v>-0.13</v>
      </c>
      <c r="X277" s="13">
        <v>1610</v>
      </c>
      <c r="Y277" s="13" t="s">
        <v>4</v>
      </c>
    </row>
    <row r="278" spans="21:25" x14ac:dyDescent="0.2">
      <c r="U278" s="13">
        <f t="shared" ref="U278:U341" si="4">462.3+V278</f>
        <v>468.87</v>
      </c>
      <c r="V278" s="13">
        <v>6.57</v>
      </c>
      <c r="W278" s="13">
        <v>-0.13</v>
      </c>
      <c r="X278" s="13">
        <v>1620</v>
      </c>
      <c r="Y278" s="13" t="s">
        <v>4</v>
      </c>
    </row>
    <row r="279" spans="21:25" x14ac:dyDescent="0.2">
      <c r="U279" s="13">
        <f t="shared" si="4"/>
        <v>468.88</v>
      </c>
      <c r="V279" s="13">
        <v>6.58</v>
      </c>
      <c r="W279" s="13">
        <v>-0.13</v>
      </c>
      <c r="X279" s="13">
        <v>1630</v>
      </c>
      <c r="Y279" s="13" t="s">
        <v>4</v>
      </c>
    </row>
    <row r="280" spans="21:25" x14ac:dyDescent="0.2">
      <c r="U280" s="13">
        <f t="shared" si="4"/>
        <v>468.89</v>
      </c>
      <c r="V280" s="13">
        <v>6.59</v>
      </c>
      <c r="W280" s="13">
        <v>-0.13</v>
      </c>
      <c r="X280" s="13">
        <v>1640</v>
      </c>
      <c r="Y280" s="13" t="s">
        <v>4</v>
      </c>
    </row>
    <row r="281" spans="21:25" x14ac:dyDescent="0.2">
      <c r="U281" s="13">
        <f t="shared" si="4"/>
        <v>468.90000000000003</v>
      </c>
      <c r="V281" s="13">
        <v>6.6</v>
      </c>
      <c r="W281" s="13">
        <v>-0.13</v>
      </c>
      <c r="X281" s="13">
        <v>1650</v>
      </c>
      <c r="Y281" s="13" t="s">
        <v>4</v>
      </c>
    </row>
    <row r="282" spans="21:25" x14ac:dyDescent="0.2">
      <c r="U282" s="13">
        <f t="shared" si="4"/>
        <v>468.91</v>
      </c>
      <c r="V282" s="13">
        <v>6.61</v>
      </c>
      <c r="W282" s="13">
        <v>-0.13</v>
      </c>
      <c r="X282" s="13">
        <v>1660</v>
      </c>
      <c r="Y282" s="13" t="s">
        <v>4</v>
      </c>
    </row>
    <row r="283" spans="21:25" x14ac:dyDescent="0.2">
      <c r="U283" s="13">
        <f t="shared" si="4"/>
        <v>468.92</v>
      </c>
      <c r="V283" s="13">
        <v>6.62</v>
      </c>
      <c r="W283" s="13">
        <v>-0.13</v>
      </c>
      <c r="X283" s="13">
        <v>1670</v>
      </c>
      <c r="Y283" s="13" t="s">
        <v>4</v>
      </c>
    </row>
    <row r="284" spans="21:25" x14ac:dyDescent="0.2">
      <c r="U284" s="13">
        <f t="shared" si="4"/>
        <v>468.93</v>
      </c>
      <c r="V284" s="13">
        <v>6.63</v>
      </c>
      <c r="W284" s="13">
        <v>-0.13</v>
      </c>
      <c r="X284" s="13">
        <v>1680</v>
      </c>
      <c r="Y284" s="13" t="s">
        <v>4</v>
      </c>
    </row>
    <row r="285" spans="21:25" x14ac:dyDescent="0.2">
      <c r="U285" s="13">
        <f t="shared" si="4"/>
        <v>468.94</v>
      </c>
      <c r="V285" s="13">
        <v>6.64</v>
      </c>
      <c r="W285" s="13">
        <v>-0.13</v>
      </c>
      <c r="X285" s="13">
        <v>1690</v>
      </c>
      <c r="Y285" s="13" t="s">
        <v>4</v>
      </c>
    </row>
    <row r="286" spans="21:25" x14ac:dyDescent="0.2">
      <c r="U286" s="13">
        <f t="shared" si="4"/>
        <v>468.95</v>
      </c>
      <c r="V286" s="13">
        <v>6.65</v>
      </c>
      <c r="W286" s="13">
        <v>-0.13</v>
      </c>
      <c r="X286" s="13">
        <v>1700</v>
      </c>
      <c r="Y286" s="13" t="s">
        <v>4</v>
      </c>
    </row>
    <row r="287" spans="21:25" x14ac:dyDescent="0.2">
      <c r="U287" s="13">
        <f t="shared" si="4"/>
        <v>468.96000000000004</v>
      </c>
      <c r="V287" s="13">
        <v>6.66</v>
      </c>
      <c r="W287" s="13">
        <v>-0.13</v>
      </c>
      <c r="X287" s="13">
        <v>1710</v>
      </c>
      <c r="Y287" s="13" t="s">
        <v>4</v>
      </c>
    </row>
    <row r="288" spans="21:25" x14ac:dyDescent="0.2">
      <c r="U288" s="13">
        <f t="shared" si="4"/>
        <v>468.97</v>
      </c>
      <c r="V288" s="13">
        <v>6.67</v>
      </c>
      <c r="W288" s="13">
        <v>-0.13</v>
      </c>
      <c r="X288" s="13">
        <v>1720</v>
      </c>
      <c r="Y288" s="13" t="s">
        <v>4</v>
      </c>
    </row>
    <row r="289" spans="21:25" x14ac:dyDescent="0.2">
      <c r="U289" s="13">
        <f t="shared" si="4"/>
        <v>468.98</v>
      </c>
      <c r="V289" s="13">
        <v>6.68</v>
      </c>
      <c r="W289" s="13">
        <v>-0.13</v>
      </c>
      <c r="X289" s="13">
        <v>1730</v>
      </c>
      <c r="Y289" s="13" t="s">
        <v>4</v>
      </c>
    </row>
    <row r="290" spans="21:25" x14ac:dyDescent="0.2">
      <c r="U290" s="13">
        <f t="shared" si="4"/>
        <v>468.99</v>
      </c>
      <c r="V290" s="13">
        <v>6.69</v>
      </c>
      <c r="W290" s="13">
        <v>-0.13</v>
      </c>
      <c r="X290" s="13">
        <v>1740</v>
      </c>
      <c r="Y290" s="13" t="s">
        <v>4</v>
      </c>
    </row>
    <row r="291" spans="21:25" x14ac:dyDescent="0.2">
      <c r="U291" s="13">
        <f t="shared" si="4"/>
        <v>469</v>
      </c>
      <c r="V291" s="13">
        <v>6.7</v>
      </c>
      <c r="W291" s="13">
        <v>-0.13</v>
      </c>
      <c r="X291" s="13">
        <v>1750</v>
      </c>
      <c r="Y291" s="13" t="s">
        <v>4</v>
      </c>
    </row>
    <row r="292" spans="21:25" x14ac:dyDescent="0.2">
      <c r="U292" s="13">
        <f t="shared" si="4"/>
        <v>469.01</v>
      </c>
      <c r="V292" s="13">
        <v>6.71</v>
      </c>
      <c r="W292" s="13">
        <v>-0.13</v>
      </c>
      <c r="X292" s="13">
        <v>1760</v>
      </c>
      <c r="Y292" s="13" t="s">
        <v>4</v>
      </c>
    </row>
    <row r="293" spans="21:25" x14ac:dyDescent="0.2">
      <c r="U293" s="13">
        <f t="shared" si="4"/>
        <v>469.02000000000004</v>
      </c>
      <c r="V293" s="13">
        <v>6.72</v>
      </c>
      <c r="W293" s="13">
        <v>-0.13</v>
      </c>
      <c r="X293" s="13">
        <v>1770</v>
      </c>
      <c r="Y293" s="13" t="s">
        <v>4</v>
      </c>
    </row>
    <row r="294" spans="21:25" x14ac:dyDescent="0.2">
      <c r="U294" s="13">
        <f t="shared" si="4"/>
        <v>469.03000000000003</v>
      </c>
      <c r="V294" s="13">
        <v>6.73</v>
      </c>
      <c r="W294" s="13">
        <v>-0.13</v>
      </c>
      <c r="X294" s="13">
        <v>1780</v>
      </c>
      <c r="Y294" s="13" t="s">
        <v>4</v>
      </c>
    </row>
    <row r="295" spans="21:25" x14ac:dyDescent="0.2">
      <c r="U295" s="13">
        <f t="shared" si="4"/>
        <v>469.04</v>
      </c>
      <c r="V295" s="13">
        <v>6.74</v>
      </c>
      <c r="W295" s="13">
        <v>-0.13</v>
      </c>
      <c r="X295" s="13">
        <v>1790</v>
      </c>
      <c r="Y295" s="13" t="s">
        <v>4</v>
      </c>
    </row>
    <row r="296" spans="21:25" x14ac:dyDescent="0.2">
      <c r="U296" s="13">
        <f t="shared" si="4"/>
        <v>469.05</v>
      </c>
      <c r="V296" s="13">
        <v>6.75</v>
      </c>
      <c r="W296" s="13">
        <v>-0.13</v>
      </c>
      <c r="X296" s="13">
        <v>1800</v>
      </c>
      <c r="Y296" s="13" t="s">
        <v>4</v>
      </c>
    </row>
    <row r="297" spans="21:25" x14ac:dyDescent="0.2">
      <c r="U297" s="13">
        <f t="shared" si="4"/>
        <v>469.06</v>
      </c>
      <c r="V297" s="13">
        <v>6.76</v>
      </c>
      <c r="W297" s="13">
        <v>-0.13</v>
      </c>
      <c r="X297" s="13">
        <v>1810</v>
      </c>
      <c r="Y297" s="13" t="s">
        <v>4</v>
      </c>
    </row>
    <row r="298" spans="21:25" x14ac:dyDescent="0.2">
      <c r="U298" s="13">
        <f t="shared" si="4"/>
        <v>469.07</v>
      </c>
      <c r="V298" s="13">
        <v>6.77</v>
      </c>
      <c r="W298" s="13">
        <v>-0.13</v>
      </c>
      <c r="X298" s="13">
        <v>1830</v>
      </c>
      <c r="Y298" s="13" t="s">
        <v>4</v>
      </c>
    </row>
    <row r="299" spans="21:25" x14ac:dyDescent="0.2">
      <c r="U299" s="13">
        <f t="shared" si="4"/>
        <v>469.08</v>
      </c>
      <c r="V299" s="13">
        <v>6.78</v>
      </c>
      <c r="W299" s="13">
        <v>-0.13</v>
      </c>
      <c r="X299" s="13">
        <v>1840</v>
      </c>
      <c r="Y299" s="13" t="s">
        <v>4</v>
      </c>
    </row>
    <row r="300" spans="21:25" x14ac:dyDescent="0.2">
      <c r="U300" s="13">
        <f t="shared" si="4"/>
        <v>469.09000000000003</v>
      </c>
      <c r="V300" s="13">
        <v>6.79</v>
      </c>
      <c r="W300" s="13">
        <v>-0.13</v>
      </c>
      <c r="X300" s="13">
        <v>1850</v>
      </c>
      <c r="Y300" s="13" t="s">
        <v>4</v>
      </c>
    </row>
    <row r="301" spans="21:25" x14ac:dyDescent="0.2">
      <c r="U301" s="13">
        <f t="shared" si="4"/>
        <v>469.1</v>
      </c>
      <c r="V301" s="13">
        <v>6.8</v>
      </c>
      <c r="W301" s="13">
        <v>-0.13</v>
      </c>
      <c r="X301" s="13">
        <v>1860</v>
      </c>
      <c r="Y301" s="13" t="s">
        <v>4</v>
      </c>
    </row>
    <row r="302" spans="21:25" x14ac:dyDescent="0.2">
      <c r="U302" s="13">
        <f t="shared" si="4"/>
        <v>469.11</v>
      </c>
      <c r="V302" s="13">
        <v>6.81</v>
      </c>
      <c r="W302" s="13">
        <v>-0.13</v>
      </c>
      <c r="X302" s="13">
        <v>1870</v>
      </c>
      <c r="Y302" s="13" t="s">
        <v>4</v>
      </c>
    </row>
    <row r="303" spans="21:25" x14ac:dyDescent="0.2">
      <c r="U303" s="13">
        <f t="shared" si="4"/>
        <v>469.12</v>
      </c>
      <c r="V303" s="13">
        <v>6.82</v>
      </c>
      <c r="W303" s="13">
        <v>-0.13</v>
      </c>
      <c r="X303" s="13">
        <v>1880</v>
      </c>
      <c r="Y303" s="13" t="s">
        <v>4</v>
      </c>
    </row>
    <row r="304" spans="21:25" x14ac:dyDescent="0.2">
      <c r="U304" s="13">
        <f t="shared" si="4"/>
        <v>469.13</v>
      </c>
      <c r="V304" s="13">
        <v>6.83</v>
      </c>
      <c r="W304" s="13">
        <v>-0.13</v>
      </c>
      <c r="X304" s="13">
        <v>1890</v>
      </c>
      <c r="Y304" s="13" t="s">
        <v>4</v>
      </c>
    </row>
    <row r="305" spans="21:25" x14ac:dyDescent="0.2">
      <c r="U305" s="13">
        <f t="shared" si="4"/>
        <v>469.14</v>
      </c>
      <c r="V305" s="13">
        <v>6.84</v>
      </c>
      <c r="W305" s="13">
        <v>-0.13</v>
      </c>
      <c r="X305" s="13">
        <v>1900</v>
      </c>
      <c r="Y305" s="13" t="s">
        <v>4</v>
      </c>
    </row>
    <row r="306" spans="21:25" x14ac:dyDescent="0.2">
      <c r="U306" s="13">
        <f t="shared" si="4"/>
        <v>469.15000000000003</v>
      </c>
      <c r="V306" s="13">
        <v>6.85</v>
      </c>
      <c r="W306" s="13">
        <v>-0.13</v>
      </c>
      <c r="X306" s="13">
        <v>1910</v>
      </c>
      <c r="Y306" s="13" t="s">
        <v>4</v>
      </c>
    </row>
    <row r="307" spans="21:25" x14ac:dyDescent="0.2">
      <c r="U307" s="13">
        <f t="shared" si="4"/>
        <v>469.16</v>
      </c>
      <c r="V307" s="13">
        <v>6.86</v>
      </c>
      <c r="W307" s="13">
        <v>-0.13</v>
      </c>
      <c r="X307" s="13">
        <v>1920</v>
      </c>
      <c r="Y307" s="13" t="s">
        <v>4</v>
      </c>
    </row>
    <row r="308" spans="21:25" x14ac:dyDescent="0.2">
      <c r="U308" s="13">
        <f t="shared" si="4"/>
        <v>469.17</v>
      </c>
      <c r="V308" s="13">
        <v>6.87</v>
      </c>
      <c r="W308" s="13">
        <v>-0.13</v>
      </c>
      <c r="X308" s="13">
        <v>1930</v>
      </c>
      <c r="Y308" s="13" t="s">
        <v>4</v>
      </c>
    </row>
    <row r="309" spans="21:25" x14ac:dyDescent="0.2">
      <c r="U309" s="13">
        <f t="shared" si="4"/>
        <v>469.18</v>
      </c>
      <c r="V309" s="13">
        <v>6.88</v>
      </c>
      <c r="W309" s="13">
        <v>-0.13</v>
      </c>
      <c r="X309" s="13">
        <v>1940</v>
      </c>
      <c r="Y309" s="13" t="s">
        <v>4</v>
      </c>
    </row>
    <row r="310" spans="21:25" x14ac:dyDescent="0.2">
      <c r="U310" s="13">
        <f t="shared" si="4"/>
        <v>469.19</v>
      </c>
      <c r="V310" s="13">
        <v>6.89</v>
      </c>
      <c r="W310" s="13">
        <v>-0.13</v>
      </c>
      <c r="X310" s="13">
        <v>1950</v>
      </c>
      <c r="Y310" s="13" t="s">
        <v>4</v>
      </c>
    </row>
    <row r="311" spans="21:25" x14ac:dyDescent="0.2">
      <c r="U311" s="13">
        <f t="shared" si="4"/>
        <v>469.2</v>
      </c>
      <c r="V311" s="13">
        <v>6.9</v>
      </c>
      <c r="W311" s="13">
        <v>-0.13</v>
      </c>
      <c r="X311" s="13">
        <v>1960</v>
      </c>
      <c r="Y311" s="13" t="s">
        <v>4</v>
      </c>
    </row>
    <row r="312" spans="21:25" x14ac:dyDescent="0.2">
      <c r="U312" s="13">
        <f t="shared" si="4"/>
        <v>469.21000000000004</v>
      </c>
      <c r="V312" s="13">
        <v>6.91</v>
      </c>
      <c r="W312" s="13">
        <v>-0.13</v>
      </c>
      <c r="X312" s="13">
        <v>1970</v>
      </c>
      <c r="Y312" s="13" t="s">
        <v>4</v>
      </c>
    </row>
    <row r="313" spans="21:25" x14ac:dyDescent="0.2">
      <c r="U313" s="13">
        <f t="shared" si="4"/>
        <v>469.22</v>
      </c>
      <c r="V313" s="13">
        <v>6.92</v>
      </c>
      <c r="W313" s="13">
        <v>-0.13</v>
      </c>
      <c r="X313" s="13">
        <v>1980</v>
      </c>
      <c r="Y313" s="13" t="s">
        <v>4</v>
      </c>
    </row>
    <row r="314" spans="21:25" x14ac:dyDescent="0.2">
      <c r="U314" s="13">
        <f t="shared" si="4"/>
        <v>469.23</v>
      </c>
      <c r="V314" s="13">
        <v>6.93</v>
      </c>
      <c r="W314" s="13">
        <v>-0.13</v>
      </c>
      <c r="X314" s="13">
        <v>2000</v>
      </c>
      <c r="Y314" s="13" t="s">
        <v>4</v>
      </c>
    </row>
    <row r="315" spans="21:25" x14ac:dyDescent="0.2">
      <c r="U315" s="13">
        <f t="shared" si="4"/>
        <v>469.24</v>
      </c>
      <c r="V315" s="13">
        <v>6.94</v>
      </c>
      <c r="W315" s="13">
        <v>-0.13</v>
      </c>
      <c r="X315" s="13">
        <v>2010</v>
      </c>
      <c r="Y315" s="13" t="s">
        <v>4</v>
      </c>
    </row>
    <row r="316" spans="21:25" x14ac:dyDescent="0.2">
      <c r="U316" s="13">
        <f t="shared" si="4"/>
        <v>469.25</v>
      </c>
      <c r="V316" s="13">
        <v>6.95</v>
      </c>
      <c r="W316" s="13">
        <v>-0.13</v>
      </c>
      <c r="X316" s="13">
        <v>2020</v>
      </c>
      <c r="Y316" s="13" t="s">
        <v>4</v>
      </c>
    </row>
    <row r="317" spans="21:25" x14ac:dyDescent="0.2">
      <c r="U317" s="13">
        <f t="shared" si="4"/>
        <v>469.26</v>
      </c>
      <c r="V317" s="13">
        <v>6.96</v>
      </c>
      <c r="W317" s="13">
        <v>-0.13</v>
      </c>
      <c r="X317" s="13">
        <v>2030</v>
      </c>
      <c r="Y317" s="13" t="s">
        <v>4</v>
      </c>
    </row>
    <row r="318" spans="21:25" x14ac:dyDescent="0.2">
      <c r="U318" s="13">
        <f t="shared" si="4"/>
        <v>469.27000000000004</v>
      </c>
      <c r="V318" s="13">
        <v>6.97</v>
      </c>
      <c r="W318" s="13">
        <v>-0.13</v>
      </c>
      <c r="X318" s="13">
        <v>2040</v>
      </c>
      <c r="Y318" s="13" t="s">
        <v>4</v>
      </c>
    </row>
    <row r="319" spans="21:25" x14ac:dyDescent="0.2">
      <c r="U319" s="13">
        <f t="shared" si="4"/>
        <v>469.28000000000003</v>
      </c>
      <c r="V319" s="13">
        <v>6.98</v>
      </c>
      <c r="W319" s="13">
        <v>-0.13</v>
      </c>
      <c r="X319" s="13">
        <v>2050</v>
      </c>
      <c r="Y319" s="13" t="s">
        <v>4</v>
      </c>
    </row>
    <row r="320" spans="21:25" x14ac:dyDescent="0.2">
      <c r="U320" s="13">
        <f t="shared" si="4"/>
        <v>469.29</v>
      </c>
      <c r="V320" s="13">
        <v>6.99</v>
      </c>
      <c r="W320" s="13">
        <v>-0.13</v>
      </c>
      <c r="X320" s="13">
        <v>2060</v>
      </c>
      <c r="Y320" s="13" t="s">
        <v>4</v>
      </c>
    </row>
    <row r="321" spans="21:25" x14ac:dyDescent="0.2">
      <c r="U321" s="13">
        <f t="shared" si="4"/>
        <v>469.3</v>
      </c>
      <c r="V321" s="13">
        <v>7</v>
      </c>
      <c r="W321" s="13">
        <v>-0.13</v>
      </c>
      <c r="X321" s="13">
        <v>2070</v>
      </c>
      <c r="Y321" s="13" t="s">
        <v>4</v>
      </c>
    </row>
    <row r="322" spans="21:25" x14ac:dyDescent="0.2">
      <c r="U322" s="13">
        <f t="shared" si="4"/>
        <v>469.31</v>
      </c>
      <c r="V322" s="13">
        <v>7.01</v>
      </c>
      <c r="W322" s="13">
        <v>-0.13</v>
      </c>
      <c r="X322" s="13">
        <v>2080</v>
      </c>
      <c r="Y322" s="13" t="s">
        <v>4</v>
      </c>
    </row>
    <row r="323" spans="21:25" x14ac:dyDescent="0.2">
      <c r="U323" s="13">
        <f t="shared" si="4"/>
        <v>469.32</v>
      </c>
      <c r="V323" s="13">
        <v>7.02</v>
      </c>
      <c r="W323" s="13">
        <v>-0.13</v>
      </c>
      <c r="X323" s="13">
        <v>2090</v>
      </c>
      <c r="Y323" s="13" t="s">
        <v>4</v>
      </c>
    </row>
    <row r="324" spans="21:25" x14ac:dyDescent="0.2">
      <c r="U324" s="13">
        <f t="shared" si="4"/>
        <v>469.33</v>
      </c>
      <c r="V324" s="13">
        <v>7.03</v>
      </c>
      <c r="W324" s="13">
        <v>-0.13</v>
      </c>
      <c r="X324" s="13">
        <v>2110</v>
      </c>
      <c r="Y324" s="13" t="s">
        <v>4</v>
      </c>
    </row>
    <row r="325" spans="21:25" x14ac:dyDescent="0.2">
      <c r="U325" s="13">
        <f t="shared" si="4"/>
        <v>469.34000000000003</v>
      </c>
      <c r="V325" s="13">
        <v>7.04</v>
      </c>
      <c r="W325" s="13">
        <v>-0.13</v>
      </c>
      <c r="X325" s="13">
        <v>2120</v>
      </c>
      <c r="Y325" s="13" t="s">
        <v>4</v>
      </c>
    </row>
    <row r="326" spans="21:25" x14ac:dyDescent="0.2">
      <c r="U326" s="13">
        <f t="shared" si="4"/>
        <v>469.35</v>
      </c>
      <c r="V326" s="13">
        <v>7.05</v>
      </c>
      <c r="W326" s="13">
        <v>-0.13</v>
      </c>
      <c r="X326" s="13">
        <v>2130</v>
      </c>
      <c r="Y326" s="13" t="s">
        <v>4</v>
      </c>
    </row>
    <row r="327" spans="21:25" x14ac:dyDescent="0.2">
      <c r="U327" s="13">
        <f t="shared" si="4"/>
        <v>469.36</v>
      </c>
      <c r="V327" s="13">
        <v>7.06</v>
      </c>
      <c r="W327" s="13">
        <v>-0.12</v>
      </c>
      <c r="X327" s="13">
        <v>2150</v>
      </c>
      <c r="Y327" s="13" t="s">
        <v>4</v>
      </c>
    </row>
    <row r="328" spans="21:25" x14ac:dyDescent="0.2">
      <c r="U328" s="13">
        <f t="shared" si="4"/>
        <v>469.37</v>
      </c>
      <c r="V328" s="13">
        <v>7.07</v>
      </c>
      <c r="W328" s="13">
        <v>-0.12</v>
      </c>
      <c r="X328" s="13">
        <v>2160</v>
      </c>
      <c r="Y328" s="13" t="s">
        <v>4</v>
      </c>
    </row>
    <row r="329" spans="21:25" x14ac:dyDescent="0.2">
      <c r="U329" s="13">
        <f t="shared" si="4"/>
        <v>469.38</v>
      </c>
      <c r="V329" s="13">
        <v>7.08</v>
      </c>
      <c r="W329" s="13">
        <v>-0.12</v>
      </c>
      <c r="X329" s="13">
        <v>2170</v>
      </c>
      <c r="Y329" s="13" t="s">
        <v>4</v>
      </c>
    </row>
    <row r="330" spans="21:25" x14ac:dyDescent="0.2">
      <c r="U330" s="13">
        <f t="shared" si="4"/>
        <v>469.39</v>
      </c>
      <c r="V330" s="13">
        <v>7.09</v>
      </c>
      <c r="W330" s="13">
        <v>-0.12</v>
      </c>
      <c r="X330" s="13">
        <v>2180</v>
      </c>
      <c r="Y330" s="13" t="s">
        <v>4</v>
      </c>
    </row>
    <row r="331" spans="21:25" x14ac:dyDescent="0.2">
      <c r="U331" s="13">
        <f t="shared" si="4"/>
        <v>469.40000000000003</v>
      </c>
      <c r="V331" s="13">
        <v>7.1</v>
      </c>
      <c r="W331" s="13">
        <v>-0.12</v>
      </c>
      <c r="X331" s="13">
        <v>2200</v>
      </c>
      <c r="Y331" s="13" t="s">
        <v>4</v>
      </c>
    </row>
    <row r="332" spans="21:25" x14ac:dyDescent="0.2">
      <c r="U332" s="13">
        <f t="shared" si="4"/>
        <v>469.41</v>
      </c>
      <c r="V332" s="13">
        <v>7.11</v>
      </c>
      <c r="W332" s="13">
        <v>-0.12</v>
      </c>
      <c r="X332" s="13">
        <v>2210</v>
      </c>
      <c r="Y332" s="13" t="s">
        <v>4</v>
      </c>
    </row>
    <row r="333" spans="21:25" x14ac:dyDescent="0.2">
      <c r="U333" s="13">
        <f t="shared" si="4"/>
        <v>469.42</v>
      </c>
      <c r="V333" s="13">
        <v>7.12</v>
      </c>
      <c r="W333" s="13">
        <v>-0.12</v>
      </c>
      <c r="X333" s="13">
        <v>2220</v>
      </c>
      <c r="Y333" s="13" t="s">
        <v>4</v>
      </c>
    </row>
    <row r="334" spans="21:25" x14ac:dyDescent="0.2">
      <c r="U334" s="13">
        <f t="shared" si="4"/>
        <v>469.43</v>
      </c>
      <c r="V334" s="13">
        <v>7.13</v>
      </c>
      <c r="W334" s="13">
        <v>-0.12</v>
      </c>
      <c r="X334" s="13">
        <v>2230</v>
      </c>
      <c r="Y334" s="13" t="s">
        <v>4</v>
      </c>
    </row>
    <row r="335" spans="21:25" x14ac:dyDescent="0.2">
      <c r="U335" s="13">
        <f t="shared" si="4"/>
        <v>469.44</v>
      </c>
      <c r="V335" s="13">
        <v>7.14</v>
      </c>
      <c r="W335" s="13">
        <v>-0.12</v>
      </c>
      <c r="X335" s="13">
        <v>2240</v>
      </c>
      <c r="Y335" s="13" t="s">
        <v>4</v>
      </c>
    </row>
    <row r="336" spans="21:25" x14ac:dyDescent="0.2">
      <c r="U336" s="13">
        <f t="shared" si="4"/>
        <v>469.45</v>
      </c>
      <c r="V336" s="13">
        <v>7.15</v>
      </c>
      <c r="W336" s="13">
        <v>-0.12</v>
      </c>
      <c r="X336" s="13">
        <v>2250</v>
      </c>
      <c r="Y336" s="13" t="s">
        <v>4</v>
      </c>
    </row>
    <row r="337" spans="21:25" x14ac:dyDescent="0.2">
      <c r="U337" s="13">
        <f t="shared" si="4"/>
        <v>469.46000000000004</v>
      </c>
      <c r="V337" s="13">
        <v>7.16</v>
      </c>
      <c r="W337" s="13">
        <v>-0.12</v>
      </c>
      <c r="X337" s="13">
        <v>2260</v>
      </c>
      <c r="Y337" s="13" t="s">
        <v>4</v>
      </c>
    </row>
    <row r="338" spans="21:25" x14ac:dyDescent="0.2">
      <c r="U338" s="13">
        <f t="shared" si="4"/>
        <v>469.47</v>
      </c>
      <c r="V338" s="13">
        <v>7.17</v>
      </c>
      <c r="W338" s="13">
        <v>-0.12</v>
      </c>
      <c r="X338" s="13">
        <v>2280</v>
      </c>
      <c r="Y338" s="13" t="s">
        <v>4</v>
      </c>
    </row>
    <row r="339" spans="21:25" x14ac:dyDescent="0.2">
      <c r="U339" s="13">
        <f t="shared" si="4"/>
        <v>469.48</v>
      </c>
      <c r="V339" s="13">
        <v>7.18</v>
      </c>
      <c r="W339" s="13">
        <v>-0.12</v>
      </c>
      <c r="X339" s="13">
        <v>2290</v>
      </c>
      <c r="Y339" s="13" t="s">
        <v>4</v>
      </c>
    </row>
    <row r="340" spans="21:25" x14ac:dyDescent="0.2">
      <c r="U340" s="13">
        <f t="shared" si="4"/>
        <v>469.49</v>
      </c>
      <c r="V340" s="13">
        <v>7.19</v>
      </c>
      <c r="W340" s="13">
        <v>-0.12</v>
      </c>
      <c r="X340" s="13">
        <v>2300</v>
      </c>
      <c r="Y340" s="13" t="s">
        <v>4</v>
      </c>
    </row>
    <row r="341" spans="21:25" x14ac:dyDescent="0.2">
      <c r="U341" s="13">
        <f t="shared" si="4"/>
        <v>469.5</v>
      </c>
      <c r="V341" s="13">
        <v>7.2</v>
      </c>
      <c r="W341" s="13">
        <v>-0.12</v>
      </c>
      <c r="X341" s="13">
        <v>2310</v>
      </c>
      <c r="Y341" s="13" t="s">
        <v>4</v>
      </c>
    </row>
    <row r="342" spans="21:25" x14ac:dyDescent="0.2">
      <c r="U342" s="13">
        <f t="shared" ref="U342:U405" si="5">462.3+V342</f>
        <v>469.51</v>
      </c>
      <c r="V342" s="13">
        <v>7.21</v>
      </c>
      <c r="W342" s="13">
        <v>-0.12</v>
      </c>
      <c r="X342" s="13">
        <v>2320</v>
      </c>
      <c r="Y342" s="13" t="s">
        <v>4</v>
      </c>
    </row>
    <row r="343" spans="21:25" x14ac:dyDescent="0.2">
      <c r="U343" s="13">
        <f t="shared" si="5"/>
        <v>469.52000000000004</v>
      </c>
      <c r="V343" s="13">
        <v>7.22</v>
      </c>
      <c r="W343" s="13">
        <v>-0.12</v>
      </c>
      <c r="X343" s="13">
        <v>2330</v>
      </c>
      <c r="Y343" s="13" t="s">
        <v>4</v>
      </c>
    </row>
    <row r="344" spans="21:25" x14ac:dyDescent="0.2">
      <c r="U344" s="13">
        <f t="shared" si="5"/>
        <v>469.53000000000003</v>
      </c>
      <c r="V344" s="13">
        <v>7.23</v>
      </c>
      <c r="W344" s="13">
        <v>-0.12</v>
      </c>
      <c r="X344" s="13">
        <v>2350</v>
      </c>
      <c r="Y344" s="13" t="s">
        <v>4</v>
      </c>
    </row>
    <row r="345" spans="21:25" x14ac:dyDescent="0.2">
      <c r="U345" s="13">
        <f t="shared" si="5"/>
        <v>469.54</v>
      </c>
      <c r="V345" s="13">
        <v>7.24</v>
      </c>
      <c r="W345" s="13">
        <v>-0.12</v>
      </c>
      <c r="X345" s="13">
        <v>2360</v>
      </c>
      <c r="Y345" s="13" t="s">
        <v>4</v>
      </c>
    </row>
    <row r="346" spans="21:25" x14ac:dyDescent="0.2">
      <c r="U346" s="13">
        <f t="shared" si="5"/>
        <v>469.55</v>
      </c>
      <c r="V346" s="13">
        <v>7.25</v>
      </c>
      <c r="W346" s="13">
        <v>-0.12</v>
      </c>
      <c r="X346" s="13">
        <v>2370</v>
      </c>
      <c r="Y346" s="13" t="s">
        <v>4</v>
      </c>
    </row>
    <row r="347" spans="21:25" x14ac:dyDescent="0.2">
      <c r="U347" s="13">
        <f t="shared" si="5"/>
        <v>469.56</v>
      </c>
      <c r="V347" s="13">
        <v>7.26</v>
      </c>
      <c r="W347" s="13">
        <v>-0.12</v>
      </c>
      <c r="X347" s="13">
        <v>2380</v>
      </c>
      <c r="Y347" s="13" t="s">
        <v>4</v>
      </c>
    </row>
    <row r="348" spans="21:25" x14ac:dyDescent="0.2">
      <c r="U348" s="13">
        <f t="shared" si="5"/>
        <v>469.57</v>
      </c>
      <c r="V348" s="13">
        <v>7.27</v>
      </c>
      <c r="W348" s="13">
        <v>-0.12</v>
      </c>
      <c r="X348" s="13">
        <v>2390</v>
      </c>
      <c r="Y348" s="13" t="s">
        <v>4</v>
      </c>
    </row>
    <row r="349" spans="21:25" x14ac:dyDescent="0.2">
      <c r="U349" s="13">
        <f t="shared" si="5"/>
        <v>469.58</v>
      </c>
      <c r="V349" s="13">
        <v>7.28</v>
      </c>
      <c r="W349" s="13">
        <v>-0.12</v>
      </c>
      <c r="X349" s="13">
        <v>2400</v>
      </c>
      <c r="Y349" s="13" t="s">
        <v>4</v>
      </c>
    </row>
    <row r="350" spans="21:25" x14ac:dyDescent="0.2">
      <c r="U350" s="13">
        <f t="shared" si="5"/>
        <v>469.59000000000003</v>
      </c>
      <c r="V350" s="13">
        <v>7.29</v>
      </c>
      <c r="W350" s="13">
        <v>-0.12</v>
      </c>
      <c r="X350" s="13">
        <v>2420</v>
      </c>
      <c r="Y350" s="13" t="s">
        <v>4</v>
      </c>
    </row>
    <row r="351" spans="21:25" x14ac:dyDescent="0.2">
      <c r="U351" s="13">
        <f t="shared" si="5"/>
        <v>469.6</v>
      </c>
      <c r="V351" s="13">
        <v>7.3</v>
      </c>
      <c r="W351" s="13">
        <v>-0.12</v>
      </c>
      <c r="X351" s="13">
        <v>2430</v>
      </c>
      <c r="Y351" s="13" t="s">
        <v>4</v>
      </c>
    </row>
    <row r="352" spans="21:25" x14ac:dyDescent="0.2">
      <c r="U352" s="13">
        <f t="shared" si="5"/>
        <v>469.61</v>
      </c>
      <c r="V352" s="13">
        <v>7.31</v>
      </c>
      <c r="W352" s="13">
        <v>-0.12</v>
      </c>
      <c r="X352" s="13">
        <v>2440</v>
      </c>
      <c r="Y352" s="13" t="s">
        <v>4</v>
      </c>
    </row>
    <row r="353" spans="21:25" x14ac:dyDescent="0.2">
      <c r="U353" s="13">
        <f t="shared" si="5"/>
        <v>469.62</v>
      </c>
      <c r="V353" s="13">
        <v>7.32</v>
      </c>
      <c r="W353" s="13">
        <v>-0.12</v>
      </c>
      <c r="X353" s="13">
        <v>2450</v>
      </c>
      <c r="Y353" s="13" t="s">
        <v>4</v>
      </c>
    </row>
    <row r="354" spans="21:25" x14ac:dyDescent="0.2">
      <c r="U354" s="13">
        <f t="shared" si="5"/>
        <v>469.63</v>
      </c>
      <c r="V354" s="13">
        <v>7.33</v>
      </c>
      <c r="W354" s="13">
        <v>-0.12</v>
      </c>
      <c r="X354" s="13">
        <v>2460</v>
      </c>
      <c r="Y354" s="13" t="s">
        <v>4</v>
      </c>
    </row>
    <row r="355" spans="21:25" x14ac:dyDescent="0.2">
      <c r="U355" s="13">
        <f t="shared" si="5"/>
        <v>469.64</v>
      </c>
      <c r="V355" s="13">
        <v>7.34</v>
      </c>
      <c r="W355" s="13">
        <v>-0.12</v>
      </c>
      <c r="X355" s="13">
        <v>2480</v>
      </c>
      <c r="Y355" s="13" t="s">
        <v>4</v>
      </c>
    </row>
    <row r="356" spans="21:25" x14ac:dyDescent="0.2">
      <c r="U356" s="13">
        <f t="shared" si="5"/>
        <v>469.65000000000003</v>
      </c>
      <c r="V356" s="13">
        <v>7.35</v>
      </c>
      <c r="W356" s="13">
        <v>-0.12</v>
      </c>
      <c r="X356" s="13">
        <v>2490</v>
      </c>
      <c r="Y356" s="13" t="s">
        <v>4</v>
      </c>
    </row>
    <row r="357" spans="21:25" x14ac:dyDescent="0.2">
      <c r="U357" s="13">
        <f t="shared" si="5"/>
        <v>469.66</v>
      </c>
      <c r="V357" s="13">
        <v>7.36</v>
      </c>
      <c r="W357" s="13">
        <v>-0.12</v>
      </c>
      <c r="X357" s="13">
        <v>2500</v>
      </c>
      <c r="Y357" s="13" t="s">
        <v>4</v>
      </c>
    </row>
    <row r="358" spans="21:25" x14ac:dyDescent="0.2">
      <c r="U358" s="13">
        <f t="shared" si="5"/>
        <v>469.67</v>
      </c>
      <c r="V358" s="13">
        <v>7.37</v>
      </c>
      <c r="W358" s="13">
        <v>-0.12</v>
      </c>
      <c r="X358" s="13">
        <v>2510</v>
      </c>
      <c r="Y358" s="13" t="s">
        <v>4</v>
      </c>
    </row>
    <row r="359" spans="21:25" x14ac:dyDescent="0.2">
      <c r="U359" s="13">
        <f t="shared" si="5"/>
        <v>469.68</v>
      </c>
      <c r="V359" s="13">
        <v>7.38</v>
      </c>
      <c r="W359" s="13">
        <v>-0.12</v>
      </c>
      <c r="X359" s="13">
        <v>2520</v>
      </c>
      <c r="Y359" s="13" t="s">
        <v>4</v>
      </c>
    </row>
    <row r="360" spans="21:25" x14ac:dyDescent="0.2">
      <c r="U360" s="13">
        <f t="shared" si="5"/>
        <v>469.69</v>
      </c>
      <c r="V360" s="13">
        <v>7.39</v>
      </c>
      <c r="W360" s="13">
        <v>-0.12</v>
      </c>
      <c r="X360" s="13">
        <v>2540</v>
      </c>
      <c r="Y360" s="13" t="s">
        <v>4</v>
      </c>
    </row>
    <row r="361" spans="21:25" x14ac:dyDescent="0.2">
      <c r="U361" s="13">
        <f t="shared" si="5"/>
        <v>469.7</v>
      </c>
      <c r="V361" s="13">
        <v>7.4</v>
      </c>
      <c r="W361" s="13">
        <v>-0.12</v>
      </c>
      <c r="X361" s="13">
        <v>2550</v>
      </c>
      <c r="Y361" s="13" t="s">
        <v>4</v>
      </c>
    </row>
    <row r="362" spans="21:25" x14ac:dyDescent="0.2">
      <c r="U362" s="13">
        <f t="shared" si="5"/>
        <v>469.71000000000004</v>
      </c>
      <c r="V362" s="13">
        <v>7.41</v>
      </c>
      <c r="W362" s="13">
        <v>-0.12</v>
      </c>
      <c r="X362" s="13">
        <v>2560</v>
      </c>
      <c r="Y362" s="13" t="s">
        <v>4</v>
      </c>
    </row>
    <row r="363" spans="21:25" x14ac:dyDescent="0.2">
      <c r="U363" s="13">
        <f t="shared" si="5"/>
        <v>469.72</v>
      </c>
      <c r="V363" s="13">
        <v>7.42</v>
      </c>
      <c r="W363" s="13">
        <v>-0.12</v>
      </c>
      <c r="X363" s="13">
        <v>2570</v>
      </c>
      <c r="Y363" s="13" t="s">
        <v>4</v>
      </c>
    </row>
    <row r="364" spans="21:25" x14ac:dyDescent="0.2">
      <c r="U364" s="13">
        <f t="shared" si="5"/>
        <v>469.73</v>
      </c>
      <c r="V364" s="13">
        <v>7.43</v>
      </c>
      <c r="W364" s="13">
        <v>-0.12</v>
      </c>
      <c r="X364" s="13">
        <v>2580</v>
      </c>
      <c r="Y364" s="13" t="s">
        <v>4</v>
      </c>
    </row>
    <row r="365" spans="21:25" x14ac:dyDescent="0.2">
      <c r="U365" s="13">
        <f t="shared" si="5"/>
        <v>469.74</v>
      </c>
      <c r="V365" s="13">
        <v>7.44</v>
      </c>
      <c r="W365" s="13">
        <v>-0.12</v>
      </c>
      <c r="X365" s="13">
        <v>2600</v>
      </c>
      <c r="Y365" s="13" t="s">
        <v>4</v>
      </c>
    </row>
    <row r="366" spans="21:25" x14ac:dyDescent="0.2">
      <c r="U366" s="13">
        <f t="shared" si="5"/>
        <v>469.75</v>
      </c>
      <c r="V366" s="13">
        <v>7.45</v>
      </c>
      <c r="W366" s="13">
        <v>-0.12</v>
      </c>
      <c r="X366" s="13">
        <v>2610</v>
      </c>
      <c r="Y366" s="13" t="s">
        <v>4</v>
      </c>
    </row>
    <row r="367" spans="21:25" x14ac:dyDescent="0.2">
      <c r="U367" s="13">
        <f t="shared" si="5"/>
        <v>469.76</v>
      </c>
      <c r="V367" s="13">
        <v>7.46</v>
      </c>
      <c r="W367" s="13">
        <v>-0.12</v>
      </c>
      <c r="X367" s="13">
        <v>2620</v>
      </c>
      <c r="Y367" s="13" t="s">
        <v>4</v>
      </c>
    </row>
    <row r="368" spans="21:25" x14ac:dyDescent="0.2">
      <c r="U368" s="13">
        <f t="shared" si="5"/>
        <v>469.77000000000004</v>
      </c>
      <c r="V368" s="13">
        <v>7.47</v>
      </c>
      <c r="W368" s="13">
        <v>-0.12</v>
      </c>
      <c r="X368" s="13">
        <v>2630</v>
      </c>
      <c r="Y368" s="13" t="s">
        <v>4</v>
      </c>
    </row>
    <row r="369" spans="21:25" x14ac:dyDescent="0.2">
      <c r="U369" s="13">
        <f t="shared" si="5"/>
        <v>469.78000000000003</v>
      </c>
      <c r="V369" s="13">
        <v>7.48</v>
      </c>
      <c r="W369" s="13">
        <v>-0.12</v>
      </c>
      <c r="X369" s="13">
        <v>2650</v>
      </c>
      <c r="Y369" s="13" t="s">
        <v>4</v>
      </c>
    </row>
    <row r="370" spans="21:25" x14ac:dyDescent="0.2">
      <c r="U370" s="13">
        <f t="shared" si="5"/>
        <v>469.79</v>
      </c>
      <c r="V370" s="13">
        <v>7.49</v>
      </c>
      <c r="W370" s="13">
        <v>-0.12</v>
      </c>
      <c r="X370" s="13">
        <v>2660</v>
      </c>
      <c r="Y370" s="13" t="s">
        <v>4</v>
      </c>
    </row>
    <row r="371" spans="21:25" x14ac:dyDescent="0.2">
      <c r="U371" s="13">
        <f t="shared" si="5"/>
        <v>469.8</v>
      </c>
      <c r="V371" s="13">
        <v>7.5</v>
      </c>
      <c r="W371" s="13">
        <v>-0.12</v>
      </c>
      <c r="X371" s="13">
        <v>2670</v>
      </c>
      <c r="Y371" s="13" t="s">
        <v>4</v>
      </c>
    </row>
    <row r="372" spans="21:25" x14ac:dyDescent="0.2">
      <c r="U372" s="13">
        <f t="shared" si="5"/>
        <v>469.81</v>
      </c>
      <c r="V372" s="13">
        <v>7.51</v>
      </c>
      <c r="W372" s="13">
        <v>-0.12</v>
      </c>
      <c r="X372" s="13">
        <v>2680</v>
      </c>
      <c r="Y372" s="13" t="s">
        <v>4</v>
      </c>
    </row>
    <row r="373" spans="21:25" x14ac:dyDescent="0.2">
      <c r="U373" s="13">
        <f t="shared" si="5"/>
        <v>469.82</v>
      </c>
      <c r="V373" s="13">
        <v>7.52</v>
      </c>
      <c r="W373" s="13">
        <v>-0.12</v>
      </c>
      <c r="X373" s="13">
        <v>2690</v>
      </c>
      <c r="Y373" s="13" t="s">
        <v>4</v>
      </c>
    </row>
    <row r="374" spans="21:25" x14ac:dyDescent="0.2">
      <c r="U374" s="13">
        <f t="shared" si="5"/>
        <v>469.83</v>
      </c>
      <c r="V374" s="13">
        <v>7.53</v>
      </c>
      <c r="W374" s="13">
        <v>-0.12</v>
      </c>
      <c r="X374" s="13">
        <v>2710</v>
      </c>
      <c r="Y374" s="13" t="s">
        <v>4</v>
      </c>
    </row>
    <row r="375" spans="21:25" x14ac:dyDescent="0.2">
      <c r="U375" s="13">
        <f t="shared" si="5"/>
        <v>469.84000000000003</v>
      </c>
      <c r="V375" s="13">
        <v>7.54</v>
      </c>
      <c r="W375" s="13">
        <v>-0.12</v>
      </c>
      <c r="X375" s="13">
        <v>2720</v>
      </c>
      <c r="Y375" s="13" t="s">
        <v>4</v>
      </c>
    </row>
    <row r="376" spans="21:25" x14ac:dyDescent="0.2">
      <c r="U376" s="13">
        <f t="shared" si="5"/>
        <v>469.85</v>
      </c>
      <c r="V376" s="13">
        <v>7.55</v>
      </c>
      <c r="W376" s="13">
        <v>-0.12</v>
      </c>
      <c r="X376" s="13">
        <v>2730</v>
      </c>
      <c r="Y376" s="13" t="s">
        <v>4</v>
      </c>
    </row>
    <row r="377" spans="21:25" x14ac:dyDescent="0.2">
      <c r="U377" s="13">
        <f t="shared" si="5"/>
        <v>469.86</v>
      </c>
      <c r="V377" s="13">
        <v>7.56</v>
      </c>
      <c r="W377" s="13">
        <v>-0.12</v>
      </c>
      <c r="X377" s="13">
        <v>2740</v>
      </c>
      <c r="Y377" s="13" t="s">
        <v>4</v>
      </c>
    </row>
    <row r="378" spans="21:25" x14ac:dyDescent="0.2">
      <c r="U378" s="13">
        <f t="shared" si="5"/>
        <v>469.87</v>
      </c>
      <c r="V378" s="13">
        <v>7.57</v>
      </c>
      <c r="W378" s="13">
        <v>-0.12</v>
      </c>
      <c r="X378" s="13">
        <v>2760</v>
      </c>
      <c r="Y378" s="13" t="s">
        <v>4</v>
      </c>
    </row>
    <row r="379" spans="21:25" x14ac:dyDescent="0.2">
      <c r="U379" s="13">
        <f t="shared" si="5"/>
        <v>469.88</v>
      </c>
      <c r="V379" s="13">
        <v>7.58</v>
      </c>
      <c r="W379" s="13">
        <v>-0.12</v>
      </c>
      <c r="X379" s="13">
        <v>2770</v>
      </c>
      <c r="Y379" s="13" t="s">
        <v>4</v>
      </c>
    </row>
    <row r="380" spans="21:25" x14ac:dyDescent="0.2">
      <c r="U380" s="13">
        <f t="shared" si="5"/>
        <v>469.89</v>
      </c>
      <c r="V380" s="13">
        <v>7.59</v>
      </c>
      <c r="W380" s="13">
        <v>-0.12</v>
      </c>
      <c r="X380" s="13">
        <v>2780</v>
      </c>
      <c r="Y380" s="13" t="s">
        <v>4</v>
      </c>
    </row>
    <row r="381" spans="21:25" x14ac:dyDescent="0.2">
      <c r="U381" s="13">
        <f t="shared" si="5"/>
        <v>469.90000000000003</v>
      </c>
      <c r="V381" s="13">
        <v>7.6</v>
      </c>
      <c r="W381" s="13">
        <v>-0.12</v>
      </c>
      <c r="X381" s="13">
        <v>2800</v>
      </c>
      <c r="Y381" s="13" t="s">
        <v>4</v>
      </c>
    </row>
    <row r="382" spans="21:25" x14ac:dyDescent="0.2">
      <c r="U382" s="13">
        <f t="shared" si="5"/>
        <v>469.91</v>
      </c>
      <c r="V382" s="13">
        <v>7.61</v>
      </c>
      <c r="W382" s="13">
        <v>-0.12</v>
      </c>
      <c r="X382" s="13">
        <v>2810</v>
      </c>
      <c r="Y382" s="13" t="s">
        <v>4</v>
      </c>
    </row>
    <row r="383" spans="21:25" x14ac:dyDescent="0.2">
      <c r="U383" s="13">
        <f t="shared" si="5"/>
        <v>469.92</v>
      </c>
      <c r="V383" s="13">
        <v>7.62</v>
      </c>
      <c r="W383" s="13">
        <v>-0.12</v>
      </c>
      <c r="X383" s="13">
        <v>2820</v>
      </c>
      <c r="Y383" s="13" t="s">
        <v>4</v>
      </c>
    </row>
    <row r="384" spans="21:25" x14ac:dyDescent="0.2">
      <c r="U384" s="13">
        <f t="shared" si="5"/>
        <v>469.93</v>
      </c>
      <c r="V384" s="13">
        <v>7.63</v>
      </c>
      <c r="W384" s="13">
        <v>-0.12</v>
      </c>
      <c r="X384" s="13">
        <v>2830</v>
      </c>
      <c r="Y384" s="13" t="s">
        <v>4</v>
      </c>
    </row>
    <row r="385" spans="21:25" x14ac:dyDescent="0.2">
      <c r="U385" s="13">
        <f t="shared" si="5"/>
        <v>469.94</v>
      </c>
      <c r="V385" s="13">
        <v>7.64</v>
      </c>
      <c r="W385" s="13">
        <v>-0.12</v>
      </c>
      <c r="X385" s="13">
        <v>2850</v>
      </c>
      <c r="Y385" s="13" t="s">
        <v>4</v>
      </c>
    </row>
    <row r="386" spans="21:25" x14ac:dyDescent="0.2">
      <c r="U386" s="13">
        <f t="shared" si="5"/>
        <v>469.95</v>
      </c>
      <c r="V386" s="13">
        <v>7.65</v>
      </c>
      <c r="W386" s="13">
        <v>-0.12</v>
      </c>
      <c r="X386" s="13">
        <v>2860</v>
      </c>
      <c r="Y386" s="13" t="s">
        <v>4</v>
      </c>
    </row>
    <row r="387" spans="21:25" x14ac:dyDescent="0.2">
      <c r="U387" s="13">
        <f t="shared" si="5"/>
        <v>469.96000000000004</v>
      </c>
      <c r="V387" s="13">
        <v>7.66</v>
      </c>
      <c r="W387" s="13">
        <v>-0.12</v>
      </c>
      <c r="X387" s="13">
        <v>2870</v>
      </c>
      <c r="Y387" s="13" t="s">
        <v>4</v>
      </c>
    </row>
    <row r="388" spans="21:25" x14ac:dyDescent="0.2">
      <c r="U388" s="13">
        <f t="shared" si="5"/>
        <v>469.97</v>
      </c>
      <c r="V388" s="13">
        <v>7.67</v>
      </c>
      <c r="W388" s="13">
        <v>-0.12</v>
      </c>
      <c r="X388" s="13">
        <v>2880</v>
      </c>
      <c r="Y388" s="13" t="s">
        <v>4</v>
      </c>
    </row>
    <row r="389" spans="21:25" x14ac:dyDescent="0.2">
      <c r="U389" s="13">
        <f t="shared" si="5"/>
        <v>469.98</v>
      </c>
      <c r="V389" s="13">
        <v>7.68</v>
      </c>
      <c r="W389" s="13">
        <v>-0.12</v>
      </c>
      <c r="X389" s="13">
        <v>2900</v>
      </c>
      <c r="Y389" s="13" t="s">
        <v>4</v>
      </c>
    </row>
    <row r="390" spans="21:25" x14ac:dyDescent="0.2">
      <c r="U390" s="13">
        <f t="shared" si="5"/>
        <v>469.99</v>
      </c>
      <c r="V390" s="13">
        <v>7.69</v>
      </c>
      <c r="W390" s="13">
        <v>-0.11</v>
      </c>
      <c r="X390" s="13">
        <v>2920</v>
      </c>
      <c r="Y390" s="13" t="s">
        <v>4</v>
      </c>
    </row>
    <row r="391" spans="21:25" x14ac:dyDescent="0.2">
      <c r="U391" s="13">
        <f t="shared" si="5"/>
        <v>470</v>
      </c>
      <c r="V391" s="13">
        <v>7.7</v>
      </c>
      <c r="W391" s="13">
        <v>-0.11</v>
      </c>
      <c r="X391" s="13">
        <v>2940</v>
      </c>
      <c r="Y391" s="13" t="s">
        <v>4</v>
      </c>
    </row>
    <row r="392" spans="21:25" x14ac:dyDescent="0.2">
      <c r="U392" s="13">
        <f t="shared" si="5"/>
        <v>470.01</v>
      </c>
      <c r="V392" s="13">
        <v>7.71</v>
      </c>
      <c r="W392" s="13">
        <v>-0.11</v>
      </c>
      <c r="X392" s="13">
        <v>2950</v>
      </c>
      <c r="Y392" s="13" t="s">
        <v>4</v>
      </c>
    </row>
    <row r="393" spans="21:25" x14ac:dyDescent="0.2">
      <c r="U393" s="13">
        <f t="shared" si="5"/>
        <v>470.02000000000004</v>
      </c>
      <c r="V393" s="13">
        <v>7.72</v>
      </c>
      <c r="W393" s="13">
        <v>-0.11</v>
      </c>
      <c r="X393" s="13">
        <v>2960</v>
      </c>
      <c r="Y393" s="13" t="s">
        <v>4</v>
      </c>
    </row>
    <row r="394" spans="21:25" x14ac:dyDescent="0.2">
      <c r="U394" s="13">
        <f t="shared" si="5"/>
        <v>470.03000000000003</v>
      </c>
      <c r="V394" s="13">
        <v>7.73</v>
      </c>
      <c r="W394" s="13">
        <v>-0.11</v>
      </c>
      <c r="X394" s="13">
        <v>2970</v>
      </c>
      <c r="Y394" s="13" t="s">
        <v>4</v>
      </c>
    </row>
    <row r="395" spans="21:25" x14ac:dyDescent="0.2">
      <c r="U395" s="13">
        <f t="shared" si="5"/>
        <v>470.04</v>
      </c>
      <c r="V395" s="13">
        <v>7.74</v>
      </c>
      <c r="W395" s="13">
        <v>-0.11</v>
      </c>
      <c r="X395" s="13">
        <v>2990</v>
      </c>
      <c r="Y395" s="13" t="s">
        <v>4</v>
      </c>
    </row>
    <row r="396" spans="21:25" x14ac:dyDescent="0.2">
      <c r="U396" s="13">
        <f t="shared" si="5"/>
        <v>470.05</v>
      </c>
      <c r="V396" s="13">
        <v>7.75</v>
      </c>
      <c r="W396" s="13">
        <v>-0.11</v>
      </c>
      <c r="X396" s="13">
        <v>3000</v>
      </c>
      <c r="Y396" s="13" t="s">
        <v>4</v>
      </c>
    </row>
    <row r="397" spans="21:25" x14ac:dyDescent="0.2">
      <c r="U397" s="13">
        <f t="shared" si="5"/>
        <v>470.06</v>
      </c>
      <c r="V397" s="13">
        <v>7.76</v>
      </c>
      <c r="W397" s="13">
        <v>-0.11</v>
      </c>
      <c r="X397" s="13">
        <v>3010</v>
      </c>
      <c r="Y397" s="13" t="s">
        <v>4</v>
      </c>
    </row>
    <row r="398" spans="21:25" x14ac:dyDescent="0.2">
      <c r="U398" s="13">
        <f t="shared" si="5"/>
        <v>470.07</v>
      </c>
      <c r="V398" s="13">
        <v>7.77</v>
      </c>
      <c r="W398" s="13">
        <v>-0.11</v>
      </c>
      <c r="X398" s="13">
        <v>3030</v>
      </c>
      <c r="Y398" s="13" t="s">
        <v>4</v>
      </c>
    </row>
    <row r="399" spans="21:25" x14ac:dyDescent="0.2">
      <c r="U399" s="13">
        <f t="shared" si="5"/>
        <v>470.08</v>
      </c>
      <c r="V399" s="13">
        <v>7.78</v>
      </c>
      <c r="W399" s="13">
        <v>-0.11</v>
      </c>
      <c r="X399" s="13">
        <v>3040</v>
      </c>
      <c r="Y399" s="13" t="s">
        <v>4</v>
      </c>
    </row>
    <row r="400" spans="21:25" x14ac:dyDescent="0.2">
      <c r="U400" s="13">
        <f t="shared" si="5"/>
        <v>470.09000000000003</v>
      </c>
      <c r="V400" s="13">
        <v>7.79</v>
      </c>
      <c r="W400" s="13">
        <v>-0.11</v>
      </c>
      <c r="X400" s="13">
        <v>3050</v>
      </c>
      <c r="Y400" s="13" t="s">
        <v>4</v>
      </c>
    </row>
    <row r="401" spans="21:25" x14ac:dyDescent="0.2">
      <c r="U401" s="13">
        <f t="shared" si="5"/>
        <v>470.1</v>
      </c>
      <c r="V401" s="13">
        <v>7.8</v>
      </c>
      <c r="W401" s="13">
        <v>-0.11</v>
      </c>
      <c r="X401" s="13">
        <v>3070</v>
      </c>
      <c r="Y401" s="13" t="s">
        <v>4</v>
      </c>
    </row>
    <row r="402" spans="21:25" x14ac:dyDescent="0.2">
      <c r="U402" s="13">
        <f t="shared" si="5"/>
        <v>470.11</v>
      </c>
      <c r="V402" s="13">
        <v>7.81</v>
      </c>
      <c r="W402" s="13">
        <v>-0.11</v>
      </c>
      <c r="X402" s="13">
        <v>3080</v>
      </c>
      <c r="Y402" s="13" t="s">
        <v>4</v>
      </c>
    </row>
    <row r="403" spans="21:25" x14ac:dyDescent="0.2">
      <c r="U403" s="13">
        <f t="shared" si="5"/>
        <v>470.12</v>
      </c>
      <c r="V403" s="13">
        <v>7.82</v>
      </c>
      <c r="W403" s="13">
        <v>-0.11</v>
      </c>
      <c r="X403" s="13">
        <v>3090</v>
      </c>
      <c r="Y403" s="13" t="s">
        <v>4</v>
      </c>
    </row>
    <row r="404" spans="21:25" x14ac:dyDescent="0.2">
      <c r="U404" s="13">
        <f t="shared" si="5"/>
        <v>470.13</v>
      </c>
      <c r="V404" s="13">
        <v>7.83</v>
      </c>
      <c r="W404" s="13">
        <v>-0.11</v>
      </c>
      <c r="X404" s="13">
        <v>3110</v>
      </c>
      <c r="Y404" s="13" t="s">
        <v>4</v>
      </c>
    </row>
    <row r="405" spans="21:25" x14ac:dyDescent="0.2">
      <c r="U405" s="13">
        <f t="shared" si="5"/>
        <v>470.14</v>
      </c>
      <c r="V405" s="13">
        <v>7.84</v>
      </c>
      <c r="W405" s="13">
        <v>-0.11</v>
      </c>
      <c r="X405" s="13">
        <v>3120</v>
      </c>
      <c r="Y405" s="13" t="s">
        <v>4</v>
      </c>
    </row>
    <row r="406" spans="21:25" x14ac:dyDescent="0.2">
      <c r="U406" s="13">
        <f t="shared" ref="U406:U469" si="6">462.3+V406</f>
        <v>470.15000000000003</v>
      </c>
      <c r="V406" s="13">
        <v>7.85</v>
      </c>
      <c r="W406" s="13">
        <v>-0.11</v>
      </c>
      <c r="X406" s="13">
        <v>3130</v>
      </c>
      <c r="Y406" s="13" t="s">
        <v>4</v>
      </c>
    </row>
    <row r="407" spans="21:25" x14ac:dyDescent="0.2">
      <c r="U407" s="13">
        <f t="shared" si="6"/>
        <v>470.16</v>
      </c>
      <c r="V407" s="13">
        <v>7.86</v>
      </c>
      <c r="W407" s="13">
        <v>-0.11</v>
      </c>
      <c r="X407" s="13">
        <v>3150</v>
      </c>
      <c r="Y407" s="13" t="s">
        <v>4</v>
      </c>
    </row>
    <row r="408" spans="21:25" x14ac:dyDescent="0.2">
      <c r="U408" s="13">
        <f t="shared" si="6"/>
        <v>470.17</v>
      </c>
      <c r="V408" s="13">
        <v>7.87</v>
      </c>
      <c r="W408" s="13">
        <v>-0.11</v>
      </c>
      <c r="X408" s="13">
        <v>3160</v>
      </c>
      <c r="Y408" s="13" t="s">
        <v>4</v>
      </c>
    </row>
    <row r="409" spans="21:25" x14ac:dyDescent="0.2">
      <c r="U409" s="13">
        <f t="shared" si="6"/>
        <v>470.18</v>
      </c>
      <c r="V409" s="13">
        <v>7.88</v>
      </c>
      <c r="W409" s="13">
        <v>-0.11</v>
      </c>
      <c r="X409" s="13">
        <v>3170</v>
      </c>
      <c r="Y409" s="13" t="s">
        <v>4</v>
      </c>
    </row>
    <row r="410" spans="21:25" x14ac:dyDescent="0.2">
      <c r="U410" s="13">
        <f t="shared" si="6"/>
        <v>470.19</v>
      </c>
      <c r="V410" s="13">
        <v>7.89</v>
      </c>
      <c r="W410" s="13">
        <v>-0.11</v>
      </c>
      <c r="X410" s="13">
        <v>3190</v>
      </c>
      <c r="Y410" s="13" t="s">
        <v>4</v>
      </c>
    </row>
    <row r="411" spans="21:25" x14ac:dyDescent="0.2">
      <c r="U411" s="13">
        <f t="shared" si="6"/>
        <v>470.2</v>
      </c>
      <c r="V411" s="13">
        <v>7.9</v>
      </c>
      <c r="W411" s="13">
        <v>-0.11</v>
      </c>
      <c r="X411" s="13">
        <v>3200</v>
      </c>
      <c r="Y411" s="13" t="s">
        <v>4</v>
      </c>
    </row>
    <row r="412" spans="21:25" x14ac:dyDescent="0.2">
      <c r="U412" s="13">
        <f t="shared" si="6"/>
        <v>470.21000000000004</v>
      </c>
      <c r="V412" s="13">
        <v>7.91</v>
      </c>
      <c r="W412" s="13">
        <v>-0.11</v>
      </c>
      <c r="X412" s="13">
        <v>3210</v>
      </c>
      <c r="Y412" s="13" t="s">
        <v>4</v>
      </c>
    </row>
    <row r="413" spans="21:25" x14ac:dyDescent="0.2">
      <c r="U413" s="13">
        <f t="shared" si="6"/>
        <v>470.22</v>
      </c>
      <c r="V413" s="13">
        <v>7.92</v>
      </c>
      <c r="W413" s="13">
        <v>-0.11</v>
      </c>
      <c r="X413" s="13">
        <v>3230</v>
      </c>
      <c r="Y413" s="13" t="s">
        <v>4</v>
      </c>
    </row>
    <row r="414" spans="21:25" x14ac:dyDescent="0.2">
      <c r="U414" s="13">
        <f t="shared" si="6"/>
        <v>470.23</v>
      </c>
      <c r="V414" s="13">
        <v>7.93</v>
      </c>
      <c r="W414" s="13">
        <v>-0.11</v>
      </c>
      <c r="X414" s="13">
        <v>3240</v>
      </c>
      <c r="Y414" s="13" t="s">
        <v>4</v>
      </c>
    </row>
    <row r="415" spans="21:25" x14ac:dyDescent="0.2">
      <c r="U415" s="13">
        <f t="shared" si="6"/>
        <v>470.24</v>
      </c>
      <c r="V415" s="13">
        <v>7.94</v>
      </c>
      <c r="W415" s="13">
        <v>-0.11</v>
      </c>
      <c r="X415" s="13">
        <v>3250</v>
      </c>
      <c r="Y415" s="13" t="s">
        <v>4</v>
      </c>
    </row>
    <row r="416" spans="21:25" x14ac:dyDescent="0.2">
      <c r="U416" s="13">
        <f t="shared" si="6"/>
        <v>470.25</v>
      </c>
      <c r="V416" s="13">
        <v>7.95</v>
      </c>
      <c r="W416" s="13">
        <v>-0.11</v>
      </c>
      <c r="X416" s="13">
        <v>3270</v>
      </c>
      <c r="Y416" s="13" t="s">
        <v>4</v>
      </c>
    </row>
    <row r="417" spans="21:25" x14ac:dyDescent="0.2">
      <c r="U417" s="13">
        <f t="shared" si="6"/>
        <v>470.26</v>
      </c>
      <c r="V417" s="13">
        <v>7.96</v>
      </c>
      <c r="W417" s="13">
        <v>-0.11</v>
      </c>
      <c r="X417" s="13">
        <v>3280</v>
      </c>
      <c r="Y417" s="13" t="s">
        <v>4</v>
      </c>
    </row>
    <row r="418" spans="21:25" x14ac:dyDescent="0.2">
      <c r="U418" s="13">
        <f t="shared" si="6"/>
        <v>470.27000000000004</v>
      </c>
      <c r="V418" s="13">
        <v>7.97</v>
      </c>
      <c r="W418" s="13">
        <v>-0.11</v>
      </c>
      <c r="X418" s="13">
        <v>3290</v>
      </c>
      <c r="Y418" s="13" t="s">
        <v>4</v>
      </c>
    </row>
    <row r="419" spans="21:25" x14ac:dyDescent="0.2">
      <c r="U419" s="13">
        <f t="shared" si="6"/>
        <v>470.28000000000003</v>
      </c>
      <c r="V419" s="13">
        <v>7.98</v>
      </c>
      <c r="W419" s="13">
        <v>-0.11</v>
      </c>
      <c r="X419" s="13">
        <v>3310</v>
      </c>
      <c r="Y419" s="13" t="s">
        <v>4</v>
      </c>
    </row>
    <row r="420" spans="21:25" x14ac:dyDescent="0.2">
      <c r="U420" s="13">
        <f t="shared" si="6"/>
        <v>470.29</v>
      </c>
      <c r="V420" s="13">
        <v>7.99</v>
      </c>
      <c r="W420" s="13">
        <v>-0.11</v>
      </c>
      <c r="X420" s="13">
        <v>3320</v>
      </c>
      <c r="Y420" s="13" t="s">
        <v>4</v>
      </c>
    </row>
    <row r="421" spans="21:25" x14ac:dyDescent="0.2">
      <c r="U421" s="13">
        <f t="shared" si="6"/>
        <v>470.3</v>
      </c>
      <c r="V421" s="13">
        <v>8</v>
      </c>
      <c r="W421" s="13">
        <v>-0.11</v>
      </c>
      <c r="X421" s="13">
        <v>3330</v>
      </c>
      <c r="Y421" s="13" t="s">
        <v>4</v>
      </c>
    </row>
    <row r="422" spans="21:25" x14ac:dyDescent="0.2">
      <c r="U422" s="13">
        <f t="shared" si="6"/>
        <v>470.31</v>
      </c>
      <c r="V422" s="13">
        <v>8.01</v>
      </c>
      <c r="W422" s="13">
        <v>-0.11</v>
      </c>
      <c r="X422" s="13">
        <v>3350</v>
      </c>
      <c r="Y422" s="13" t="s">
        <v>4</v>
      </c>
    </row>
    <row r="423" spans="21:25" x14ac:dyDescent="0.2">
      <c r="U423" s="13">
        <f t="shared" si="6"/>
        <v>470.32</v>
      </c>
      <c r="V423" s="13">
        <v>8.02</v>
      </c>
      <c r="W423" s="13">
        <v>-0.11</v>
      </c>
      <c r="X423" s="13">
        <v>3360</v>
      </c>
      <c r="Y423" s="13" t="s">
        <v>4</v>
      </c>
    </row>
    <row r="424" spans="21:25" x14ac:dyDescent="0.2">
      <c r="U424" s="13">
        <f t="shared" si="6"/>
        <v>470.33</v>
      </c>
      <c r="V424" s="13">
        <v>8.0299999999999994</v>
      </c>
      <c r="W424" s="13">
        <v>-0.11</v>
      </c>
      <c r="X424" s="13">
        <v>3370</v>
      </c>
      <c r="Y424" s="13" t="s">
        <v>4</v>
      </c>
    </row>
    <row r="425" spans="21:25" x14ac:dyDescent="0.2">
      <c r="U425" s="13">
        <f t="shared" si="6"/>
        <v>470.34000000000003</v>
      </c>
      <c r="V425" s="13">
        <v>8.0399999999999991</v>
      </c>
      <c r="W425" s="13">
        <v>-0.11</v>
      </c>
      <c r="X425" s="13">
        <v>3390</v>
      </c>
      <c r="Y425" s="13" t="s">
        <v>4</v>
      </c>
    </row>
    <row r="426" spans="21:25" x14ac:dyDescent="0.2">
      <c r="U426" s="13">
        <f t="shared" si="6"/>
        <v>470.35</v>
      </c>
      <c r="V426" s="13">
        <v>8.0500000000000007</v>
      </c>
      <c r="W426" s="13">
        <v>-0.11</v>
      </c>
      <c r="X426" s="13">
        <v>3400</v>
      </c>
      <c r="Y426" s="13" t="s">
        <v>4</v>
      </c>
    </row>
    <row r="427" spans="21:25" x14ac:dyDescent="0.2">
      <c r="U427" s="13">
        <f t="shared" si="6"/>
        <v>470.36</v>
      </c>
      <c r="V427" s="13">
        <v>8.06</v>
      </c>
      <c r="W427" s="13">
        <v>-0.11</v>
      </c>
      <c r="X427" s="13">
        <v>3420</v>
      </c>
      <c r="Y427" s="13" t="s">
        <v>4</v>
      </c>
    </row>
    <row r="428" spans="21:25" x14ac:dyDescent="0.2">
      <c r="U428" s="13">
        <f t="shared" si="6"/>
        <v>470.37</v>
      </c>
      <c r="V428" s="13">
        <v>8.07</v>
      </c>
      <c r="W428" s="13">
        <v>-0.11</v>
      </c>
      <c r="X428" s="13">
        <v>3430</v>
      </c>
      <c r="Y428" s="13" t="s">
        <v>4</v>
      </c>
    </row>
    <row r="429" spans="21:25" x14ac:dyDescent="0.2">
      <c r="U429" s="13">
        <f t="shared" si="6"/>
        <v>470.38</v>
      </c>
      <c r="V429" s="13">
        <v>8.08</v>
      </c>
      <c r="W429" s="13">
        <v>-0.11</v>
      </c>
      <c r="X429" s="13">
        <v>3440</v>
      </c>
      <c r="Y429" s="13" t="s">
        <v>4</v>
      </c>
    </row>
    <row r="430" spans="21:25" x14ac:dyDescent="0.2">
      <c r="U430" s="13">
        <f t="shared" si="6"/>
        <v>470.39</v>
      </c>
      <c r="V430" s="13">
        <v>8.09</v>
      </c>
      <c r="W430" s="13">
        <v>-0.11</v>
      </c>
      <c r="X430" s="13">
        <v>3460</v>
      </c>
      <c r="Y430" s="13" t="s">
        <v>4</v>
      </c>
    </row>
    <row r="431" spans="21:25" x14ac:dyDescent="0.2">
      <c r="U431" s="13">
        <f t="shared" si="6"/>
        <v>470.40000000000003</v>
      </c>
      <c r="V431" s="13">
        <v>8.1</v>
      </c>
      <c r="W431" s="13">
        <v>-0.11</v>
      </c>
      <c r="X431" s="13">
        <v>3470</v>
      </c>
      <c r="Y431" s="13" t="s">
        <v>4</v>
      </c>
    </row>
    <row r="432" spans="21:25" x14ac:dyDescent="0.2">
      <c r="U432" s="13">
        <f t="shared" si="6"/>
        <v>470.41</v>
      </c>
      <c r="V432" s="13">
        <v>8.11</v>
      </c>
      <c r="W432" s="13">
        <v>-0.11</v>
      </c>
      <c r="X432" s="13">
        <v>3490</v>
      </c>
      <c r="Y432" s="13" t="s">
        <v>4</v>
      </c>
    </row>
    <row r="433" spans="21:25" x14ac:dyDescent="0.2">
      <c r="U433" s="13">
        <f t="shared" si="6"/>
        <v>470.42</v>
      </c>
      <c r="V433" s="13">
        <v>8.1199999999999992</v>
      </c>
      <c r="W433" s="13">
        <v>-0.11</v>
      </c>
      <c r="X433" s="13">
        <v>3500</v>
      </c>
      <c r="Y433" s="13" t="s">
        <v>4</v>
      </c>
    </row>
    <row r="434" spans="21:25" x14ac:dyDescent="0.2">
      <c r="U434" s="13">
        <f t="shared" si="6"/>
        <v>470.43</v>
      </c>
      <c r="V434" s="13">
        <v>8.1300000000000008</v>
      </c>
      <c r="W434" s="13">
        <v>-0.11</v>
      </c>
      <c r="X434" s="13">
        <v>3510</v>
      </c>
      <c r="Y434" s="13" t="s">
        <v>4</v>
      </c>
    </row>
    <row r="435" spans="21:25" x14ac:dyDescent="0.2">
      <c r="U435" s="13">
        <f t="shared" si="6"/>
        <v>470.44</v>
      </c>
      <c r="V435" s="13">
        <v>8.14</v>
      </c>
      <c r="W435" s="13">
        <v>-0.11</v>
      </c>
      <c r="X435" s="13">
        <v>3530</v>
      </c>
      <c r="Y435" s="13" t="s">
        <v>4</v>
      </c>
    </row>
    <row r="436" spans="21:25" x14ac:dyDescent="0.2">
      <c r="U436" s="13">
        <f t="shared" si="6"/>
        <v>470.45</v>
      </c>
      <c r="V436" s="13">
        <v>8.15</v>
      </c>
      <c r="W436" s="13">
        <v>-0.11</v>
      </c>
      <c r="X436" s="13">
        <v>3540</v>
      </c>
      <c r="Y436" s="13" t="s">
        <v>4</v>
      </c>
    </row>
    <row r="437" spans="21:25" x14ac:dyDescent="0.2">
      <c r="U437" s="13">
        <f t="shared" si="6"/>
        <v>470.46000000000004</v>
      </c>
      <c r="V437" s="13">
        <v>8.16</v>
      </c>
      <c r="W437" s="13">
        <v>-0.11</v>
      </c>
      <c r="X437" s="13">
        <v>3560</v>
      </c>
      <c r="Y437" s="13" t="s">
        <v>4</v>
      </c>
    </row>
    <row r="438" spans="21:25" x14ac:dyDescent="0.2">
      <c r="U438" s="13">
        <f t="shared" si="6"/>
        <v>470.47</v>
      </c>
      <c r="V438" s="13">
        <v>8.17</v>
      </c>
      <c r="W438" s="13">
        <v>-0.11</v>
      </c>
      <c r="X438" s="13">
        <v>3570</v>
      </c>
      <c r="Y438" s="13" t="s">
        <v>4</v>
      </c>
    </row>
    <row r="439" spans="21:25" x14ac:dyDescent="0.2">
      <c r="U439" s="13">
        <f t="shared" si="6"/>
        <v>470.48</v>
      </c>
      <c r="V439" s="13">
        <v>8.18</v>
      </c>
      <c r="W439" s="13">
        <v>-0.11</v>
      </c>
      <c r="X439" s="13">
        <v>3580</v>
      </c>
      <c r="Y439" s="13" t="s">
        <v>4</v>
      </c>
    </row>
    <row r="440" spans="21:25" x14ac:dyDescent="0.2">
      <c r="U440" s="13">
        <f t="shared" si="6"/>
        <v>470.49</v>
      </c>
      <c r="V440" s="13">
        <v>8.19</v>
      </c>
      <c r="W440" s="13">
        <v>-0.11</v>
      </c>
      <c r="X440" s="13">
        <v>3600</v>
      </c>
      <c r="Y440" s="13" t="s">
        <v>4</v>
      </c>
    </row>
    <row r="441" spans="21:25" x14ac:dyDescent="0.2">
      <c r="U441" s="13">
        <f t="shared" si="6"/>
        <v>470.5</v>
      </c>
      <c r="V441" s="13">
        <v>8.1999999999999993</v>
      </c>
      <c r="W441" s="13">
        <v>-0.11</v>
      </c>
      <c r="X441" s="13">
        <v>3610</v>
      </c>
      <c r="Y441" s="13" t="s">
        <v>4</v>
      </c>
    </row>
    <row r="442" spans="21:25" x14ac:dyDescent="0.2">
      <c r="U442" s="13">
        <f t="shared" si="6"/>
        <v>470.51</v>
      </c>
      <c r="V442" s="13">
        <v>8.2100000000000009</v>
      </c>
      <c r="W442" s="13">
        <v>-0.11</v>
      </c>
      <c r="X442" s="13">
        <v>3630</v>
      </c>
      <c r="Y442" s="13" t="s">
        <v>4</v>
      </c>
    </row>
    <row r="443" spans="21:25" x14ac:dyDescent="0.2">
      <c r="U443" s="13">
        <f t="shared" si="6"/>
        <v>470.52000000000004</v>
      </c>
      <c r="V443" s="13">
        <v>8.2200000000000006</v>
      </c>
      <c r="W443" s="13">
        <v>-0.11</v>
      </c>
      <c r="X443" s="13">
        <v>3640</v>
      </c>
      <c r="Y443" s="13" t="s">
        <v>4</v>
      </c>
    </row>
    <row r="444" spans="21:25" x14ac:dyDescent="0.2">
      <c r="U444" s="13">
        <f t="shared" si="6"/>
        <v>470.53000000000003</v>
      </c>
      <c r="V444" s="13">
        <v>8.23</v>
      </c>
      <c r="W444" s="13">
        <v>-0.11</v>
      </c>
      <c r="X444" s="13">
        <v>3650</v>
      </c>
      <c r="Y444" s="13" t="s">
        <v>4</v>
      </c>
    </row>
    <row r="445" spans="21:25" x14ac:dyDescent="0.2">
      <c r="U445" s="13">
        <f t="shared" si="6"/>
        <v>470.54</v>
      </c>
      <c r="V445" s="13">
        <v>8.24</v>
      </c>
      <c r="W445" s="13">
        <v>-0.11</v>
      </c>
      <c r="X445" s="13">
        <v>3670</v>
      </c>
      <c r="Y445" s="13" t="s">
        <v>4</v>
      </c>
    </row>
    <row r="446" spans="21:25" x14ac:dyDescent="0.2">
      <c r="U446" s="13">
        <f t="shared" si="6"/>
        <v>470.55</v>
      </c>
      <c r="V446" s="13">
        <v>8.25</v>
      </c>
      <c r="W446" s="13">
        <v>-0.11</v>
      </c>
      <c r="X446" s="13">
        <v>3680</v>
      </c>
      <c r="Y446" s="13" t="s">
        <v>4</v>
      </c>
    </row>
    <row r="447" spans="21:25" x14ac:dyDescent="0.2">
      <c r="U447" s="13">
        <f t="shared" si="6"/>
        <v>470.56</v>
      </c>
      <c r="V447" s="13">
        <v>8.26</v>
      </c>
      <c r="W447" s="13">
        <v>-0.11</v>
      </c>
      <c r="X447" s="13">
        <v>3700</v>
      </c>
      <c r="Y447" s="13" t="s">
        <v>4</v>
      </c>
    </row>
    <row r="448" spans="21:25" x14ac:dyDescent="0.2">
      <c r="U448" s="13">
        <f t="shared" si="6"/>
        <v>470.57</v>
      </c>
      <c r="V448" s="13">
        <v>8.27</v>
      </c>
      <c r="W448" s="13">
        <v>-0.11</v>
      </c>
      <c r="X448" s="13">
        <v>3710</v>
      </c>
      <c r="Y448" s="13" t="s">
        <v>4</v>
      </c>
    </row>
    <row r="449" spans="21:25" x14ac:dyDescent="0.2">
      <c r="U449" s="13">
        <f t="shared" si="6"/>
        <v>470.58</v>
      </c>
      <c r="V449" s="13">
        <v>8.2799999999999994</v>
      </c>
      <c r="W449" s="13">
        <v>-0.11</v>
      </c>
      <c r="X449" s="13">
        <v>3730</v>
      </c>
      <c r="Y449" s="13" t="s">
        <v>4</v>
      </c>
    </row>
    <row r="450" spans="21:25" x14ac:dyDescent="0.2">
      <c r="U450" s="13">
        <f t="shared" si="6"/>
        <v>470.59000000000003</v>
      </c>
      <c r="V450" s="13">
        <v>8.2899999999999991</v>
      </c>
      <c r="W450" s="13">
        <v>-0.11</v>
      </c>
      <c r="X450" s="13">
        <v>3740</v>
      </c>
      <c r="Y450" s="13" t="s">
        <v>4</v>
      </c>
    </row>
    <row r="451" spans="21:25" x14ac:dyDescent="0.2">
      <c r="U451" s="13">
        <f t="shared" si="6"/>
        <v>470.6</v>
      </c>
      <c r="V451" s="13">
        <v>8.3000000000000007</v>
      </c>
      <c r="W451" s="13">
        <v>-0.11</v>
      </c>
      <c r="X451" s="13">
        <v>3750</v>
      </c>
      <c r="Y451" s="13" t="s">
        <v>4</v>
      </c>
    </row>
    <row r="452" spans="21:25" x14ac:dyDescent="0.2">
      <c r="U452" s="13">
        <f t="shared" si="6"/>
        <v>470.61</v>
      </c>
      <c r="V452" s="13">
        <v>8.31</v>
      </c>
      <c r="W452" s="13">
        <v>-0.11</v>
      </c>
      <c r="X452" s="13">
        <v>3770</v>
      </c>
      <c r="Y452" s="13" t="s">
        <v>4</v>
      </c>
    </row>
    <row r="453" spans="21:25" x14ac:dyDescent="0.2">
      <c r="U453" s="13">
        <f t="shared" si="6"/>
        <v>470.62</v>
      </c>
      <c r="V453" s="13">
        <v>8.32</v>
      </c>
      <c r="W453" s="13">
        <v>-0.11</v>
      </c>
      <c r="X453" s="13">
        <v>3780</v>
      </c>
      <c r="Y453" s="13" t="s">
        <v>4</v>
      </c>
    </row>
    <row r="454" spans="21:25" x14ac:dyDescent="0.2">
      <c r="U454" s="13">
        <f t="shared" si="6"/>
        <v>470.63</v>
      </c>
      <c r="V454" s="13">
        <v>8.33</v>
      </c>
      <c r="W454" s="13">
        <v>-0.1</v>
      </c>
      <c r="X454" s="13">
        <v>3810</v>
      </c>
      <c r="Y454" s="13" t="s">
        <v>4</v>
      </c>
    </row>
    <row r="455" spans="21:25" x14ac:dyDescent="0.2">
      <c r="U455" s="13">
        <f t="shared" si="6"/>
        <v>470.64</v>
      </c>
      <c r="V455" s="13">
        <v>8.34</v>
      </c>
      <c r="W455" s="13">
        <v>-0.1</v>
      </c>
      <c r="X455" s="13">
        <v>3830</v>
      </c>
      <c r="Y455" s="13" t="s">
        <v>4</v>
      </c>
    </row>
    <row r="456" spans="21:25" x14ac:dyDescent="0.2">
      <c r="U456" s="13">
        <f t="shared" si="6"/>
        <v>470.65000000000003</v>
      </c>
      <c r="V456" s="13">
        <v>8.35</v>
      </c>
      <c r="W456" s="13">
        <v>-0.1</v>
      </c>
      <c r="X456" s="13">
        <v>3840</v>
      </c>
      <c r="Y456" s="13" t="s">
        <v>4</v>
      </c>
    </row>
    <row r="457" spans="21:25" x14ac:dyDescent="0.2">
      <c r="U457" s="13">
        <f t="shared" si="6"/>
        <v>470.66</v>
      </c>
      <c r="V457" s="13">
        <v>8.36</v>
      </c>
      <c r="W457" s="13">
        <v>-0.1</v>
      </c>
      <c r="X457" s="13">
        <v>3860</v>
      </c>
      <c r="Y457" s="13" t="s">
        <v>4</v>
      </c>
    </row>
    <row r="458" spans="21:25" x14ac:dyDescent="0.2">
      <c r="U458" s="13">
        <f t="shared" si="6"/>
        <v>470.67</v>
      </c>
      <c r="V458" s="13">
        <v>8.3699999999999992</v>
      </c>
      <c r="W458" s="13">
        <v>-0.1</v>
      </c>
      <c r="X458" s="13">
        <v>3870</v>
      </c>
      <c r="Y458" s="13" t="s">
        <v>4</v>
      </c>
    </row>
    <row r="459" spans="21:25" x14ac:dyDescent="0.2">
      <c r="U459" s="13">
        <f t="shared" si="6"/>
        <v>470.68</v>
      </c>
      <c r="V459" s="13">
        <v>8.3800000000000008</v>
      </c>
      <c r="W459" s="13">
        <v>-0.1</v>
      </c>
      <c r="X459" s="13">
        <v>3890</v>
      </c>
      <c r="Y459" s="13" t="s">
        <v>4</v>
      </c>
    </row>
    <row r="460" spans="21:25" x14ac:dyDescent="0.2">
      <c r="U460" s="13">
        <f t="shared" si="6"/>
        <v>470.69</v>
      </c>
      <c r="V460" s="13">
        <v>8.39</v>
      </c>
      <c r="W460" s="13">
        <v>-0.1</v>
      </c>
      <c r="X460" s="13">
        <v>3900</v>
      </c>
      <c r="Y460" s="13" t="s">
        <v>4</v>
      </c>
    </row>
    <row r="461" spans="21:25" x14ac:dyDescent="0.2">
      <c r="U461" s="13">
        <f t="shared" si="6"/>
        <v>470.7</v>
      </c>
      <c r="V461" s="13">
        <v>8.4</v>
      </c>
      <c r="W461" s="13">
        <v>-0.1</v>
      </c>
      <c r="X461" s="13">
        <v>3910</v>
      </c>
      <c r="Y461" s="13" t="s">
        <v>4</v>
      </c>
    </row>
    <row r="462" spans="21:25" x14ac:dyDescent="0.2">
      <c r="U462" s="13">
        <f t="shared" si="6"/>
        <v>470.71000000000004</v>
      </c>
      <c r="V462" s="13">
        <v>8.41</v>
      </c>
      <c r="W462" s="13">
        <v>-0.1</v>
      </c>
      <c r="X462" s="13">
        <v>3930</v>
      </c>
      <c r="Y462" s="13" t="s">
        <v>4</v>
      </c>
    </row>
    <row r="463" spans="21:25" x14ac:dyDescent="0.2">
      <c r="U463" s="13">
        <f t="shared" si="6"/>
        <v>470.72</v>
      </c>
      <c r="V463" s="13">
        <v>8.42</v>
      </c>
      <c r="W463" s="13">
        <v>-0.1</v>
      </c>
      <c r="X463" s="13">
        <v>3940</v>
      </c>
      <c r="Y463" s="13" t="s">
        <v>4</v>
      </c>
    </row>
    <row r="464" spans="21:25" x14ac:dyDescent="0.2">
      <c r="U464" s="13">
        <f t="shared" si="6"/>
        <v>470.73</v>
      </c>
      <c r="V464" s="13">
        <v>8.43</v>
      </c>
      <c r="W464" s="13">
        <v>-0.1</v>
      </c>
      <c r="X464" s="13">
        <v>3960</v>
      </c>
      <c r="Y464" s="13" t="s">
        <v>4</v>
      </c>
    </row>
    <row r="465" spans="21:25" x14ac:dyDescent="0.2">
      <c r="U465" s="13">
        <f t="shared" si="6"/>
        <v>470.74</v>
      </c>
      <c r="V465" s="13">
        <v>8.44</v>
      </c>
      <c r="W465" s="13">
        <v>-0.1</v>
      </c>
      <c r="X465" s="13">
        <v>3970</v>
      </c>
      <c r="Y465" s="13" t="s">
        <v>4</v>
      </c>
    </row>
    <row r="466" spans="21:25" x14ac:dyDescent="0.2">
      <c r="U466" s="13">
        <f t="shared" si="6"/>
        <v>470.75</v>
      </c>
      <c r="V466" s="13">
        <v>8.4499999999999993</v>
      </c>
      <c r="W466" s="13">
        <v>-0.1</v>
      </c>
      <c r="X466" s="13">
        <v>3990</v>
      </c>
      <c r="Y466" s="13" t="s">
        <v>4</v>
      </c>
    </row>
    <row r="467" spans="21:25" x14ac:dyDescent="0.2">
      <c r="U467" s="13">
        <f t="shared" si="6"/>
        <v>470.76</v>
      </c>
      <c r="V467" s="13">
        <v>8.4600000000000009</v>
      </c>
      <c r="W467" s="13">
        <v>-0.1</v>
      </c>
      <c r="X467" s="13">
        <v>4000</v>
      </c>
      <c r="Y467" s="13" t="s">
        <v>4</v>
      </c>
    </row>
    <row r="468" spans="21:25" x14ac:dyDescent="0.2">
      <c r="U468" s="13">
        <f t="shared" si="6"/>
        <v>470.77000000000004</v>
      </c>
      <c r="V468" s="13">
        <v>8.4700000000000006</v>
      </c>
      <c r="W468" s="13">
        <v>-0.1</v>
      </c>
      <c r="X468" s="13">
        <v>4020</v>
      </c>
      <c r="Y468" s="13" t="s">
        <v>4</v>
      </c>
    </row>
    <row r="469" spans="21:25" x14ac:dyDescent="0.2">
      <c r="U469" s="13">
        <f t="shared" si="6"/>
        <v>470.78000000000003</v>
      </c>
      <c r="V469" s="13">
        <v>8.48</v>
      </c>
      <c r="W469" s="13">
        <v>-0.1</v>
      </c>
      <c r="X469" s="13">
        <v>4030</v>
      </c>
      <c r="Y469" s="13" t="s">
        <v>4</v>
      </c>
    </row>
    <row r="470" spans="21:25" x14ac:dyDescent="0.2">
      <c r="U470" s="13">
        <f t="shared" ref="U470:U533" si="7">462.3+V470</f>
        <v>470.79</v>
      </c>
      <c r="V470" s="13">
        <v>8.49</v>
      </c>
      <c r="W470" s="13">
        <v>-0.1</v>
      </c>
      <c r="X470" s="13">
        <v>4050</v>
      </c>
      <c r="Y470" s="13" t="s">
        <v>4</v>
      </c>
    </row>
    <row r="471" spans="21:25" x14ac:dyDescent="0.2">
      <c r="U471" s="13">
        <f t="shared" si="7"/>
        <v>470.8</v>
      </c>
      <c r="V471" s="13">
        <v>8.5</v>
      </c>
      <c r="W471" s="13">
        <v>-0.1</v>
      </c>
      <c r="X471" s="13">
        <v>4060</v>
      </c>
      <c r="Y471" s="13" t="s">
        <v>4</v>
      </c>
    </row>
    <row r="472" spans="21:25" x14ac:dyDescent="0.2">
      <c r="U472" s="13">
        <f t="shared" si="7"/>
        <v>470.81</v>
      </c>
      <c r="V472" s="13">
        <v>8.51</v>
      </c>
      <c r="W472" s="13">
        <v>-0.1</v>
      </c>
      <c r="X472" s="13">
        <v>4080</v>
      </c>
      <c r="Y472" s="13" t="s">
        <v>4</v>
      </c>
    </row>
    <row r="473" spans="21:25" x14ac:dyDescent="0.2">
      <c r="U473" s="13">
        <f t="shared" si="7"/>
        <v>470.82</v>
      </c>
      <c r="V473" s="13">
        <v>8.52</v>
      </c>
      <c r="W473" s="13">
        <v>-0.1</v>
      </c>
      <c r="X473" s="13">
        <v>4090</v>
      </c>
      <c r="Y473" s="13" t="s">
        <v>4</v>
      </c>
    </row>
    <row r="474" spans="21:25" x14ac:dyDescent="0.2">
      <c r="U474" s="13">
        <f t="shared" si="7"/>
        <v>470.83</v>
      </c>
      <c r="V474" s="13">
        <v>8.5299999999999994</v>
      </c>
      <c r="W474" s="13">
        <v>-0.1</v>
      </c>
      <c r="X474" s="13">
        <v>4110</v>
      </c>
      <c r="Y474" s="13" t="s">
        <v>4</v>
      </c>
    </row>
    <row r="475" spans="21:25" x14ac:dyDescent="0.2">
      <c r="U475" s="13">
        <f t="shared" si="7"/>
        <v>470.84000000000003</v>
      </c>
      <c r="V475" s="13">
        <v>8.5399999999999991</v>
      </c>
      <c r="W475" s="13">
        <v>-0.1</v>
      </c>
      <c r="X475" s="13">
        <v>4120</v>
      </c>
      <c r="Y475" s="13" t="s">
        <v>4</v>
      </c>
    </row>
    <row r="476" spans="21:25" x14ac:dyDescent="0.2">
      <c r="U476" s="13">
        <f t="shared" si="7"/>
        <v>470.85</v>
      </c>
      <c r="V476" s="13">
        <v>8.5500000000000007</v>
      </c>
      <c r="W476" s="13">
        <v>-0.1</v>
      </c>
      <c r="X476" s="13">
        <v>4140</v>
      </c>
      <c r="Y476" s="13" t="s">
        <v>4</v>
      </c>
    </row>
    <row r="477" spans="21:25" x14ac:dyDescent="0.2">
      <c r="U477" s="13">
        <f t="shared" si="7"/>
        <v>470.86</v>
      </c>
      <c r="V477" s="13">
        <v>8.56</v>
      </c>
      <c r="W477" s="13">
        <v>-0.1</v>
      </c>
      <c r="X477" s="13">
        <v>4150</v>
      </c>
      <c r="Y477" s="13" t="s">
        <v>4</v>
      </c>
    </row>
    <row r="478" spans="21:25" x14ac:dyDescent="0.2">
      <c r="U478" s="13">
        <f t="shared" si="7"/>
        <v>470.87</v>
      </c>
      <c r="V478" s="13">
        <v>8.57</v>
      </c>
      <c r="W478" s="13">
        <v>-0.1</v>
      </c>
      <c r="X478" s="13">
        <v>4170</v>
      </c>
      <c r="Y478" s="13" t="s">
        <v>4</v>
      </c>
    </row>
    <row r="479" spans="21:25" x14ac:dyDescent="0.2">
      <c r="U479" s="13">
        <f t="shared" si="7"/>
        <v>470.88</v>
      </c>
      <c r="V479" s="13">
        <v>8.58</v>
      </c>
      <c r="W479" s="13">
        <v>-0.1</v>
      </c>
      <c r="X479" s="13">
        <v>4180</v>
      </c>
      <c r="Y479" s="13" t="s">
        <v>4</v>
      </c>
    </row>
    <row r="480" spans="21:25" x14ac:dyDescent="0.2">
      <c r="U480" s="13">
        <f t="shared" si="7"/>
        <v>470.89</v>
      </c>
      <c r="V480" s="13">
        <v>8.59</v>
      </c>
      <c r="W480" s="13">
        <v>-0.1</v>
      </c>
      <c r="X480" s="13">
        <v>4200</v>
      </c>
      <c r="Y480" s="13" t="s">
        <v>4</v>
      </c>
    </row>
    <row r="481" spans="21:25" x14ac:dyDescent="0.2">
      <c r="U481" s="13">
        <f t="shared" si="7"/>
        <v>470.90000000000003</v>
      </c>
      <c r="V481" s="13">
        <v>8.6</v>
      </c>
      <c r="W481" s="13">
        <v>-0.1</v>
      </c>
      <c r="X481" s="13">
        <v>4210</v>
      </c>
      <c r="Y481" s="13" t="s">
        <v>4</v>
      </c>
    </row>
    <row r="482" spans="21:25" x14ac:dyDescent="0.2">
      <c r="U482" s="13">
        <f t="shared" si="7"/>
        <v>470.91</v>
      </c>
      <c r="V482" s="13">
        <v>8.61</v>
      </c>
      <c r="W482" s="13">
        <v>-0.1</v>
      </c>
      <c r="X482" s="13">
        <v>4230</v>
      </c>
      <c r="Y482" s="13" t="s">
        <v>4</v>
      </c>
    </row>
    <row r="483" spans="21:25" x14ac:dyDescent="0.2">
      <c r="U483" s="13">
        <f t="shared" si="7"/>
        <v>470.92</v>
      </c>
      <c r="V483" s="13">
        <v>8.6199999999999992</v>
      </c>
      <c r="W483" s="13">
        <v>-0.1</v>
      </c>
      <c r="X483" s="13">
        <v>4240</v>
      </c>
      <c r="Y483" s="13" t="s">
        <v>4</v>
      </c>
    </row>
    <row r="484" spans="21:25" x14ac:dyDescent="0.2">
      <c r="U484" s="13">
        <f t="shared" si="7"/>
        <v>470.93</v>
      </c>
      <c r="V484" s="13">
        <v>8.6300000000000008</v>
      </c>
      <c r="W484" s="13">
        <v>-0.1</v>
      </c>
      <c r="X484" s="13">
        <v>4260</v>
      </c>
      <c r="Y484" s="13" t="s">
        <v>4</v>
      </c>
    </row>
    <row r="485" spans="21:25" x14ac:dyDescent="0.2">
      <c r="U485" s="13">
        <f t="shared" si="7"/>
        <v>470.94</v>
      </c>
      <c r="V485" s="13">
        <v>8.64</v>
      </c>
      <c r="W485" s="13">
        <v>-0.1</v>
      </c>
      <c r="X485" s="13">
        <v>4270</v>
      </c>
      <c r="Y485" s="13" t="s">
        <v>4</v>
      </c>
    </row>
    <row r="486" spans="21:25" x14ac:dyDescent="0.2">
      <c r="U486" s="13">
        <f t="shared" si="7"/>
        <v>470.95</v>
      </c>
      <c r="V486" s="13">
        <v>8.65</v>
      </c>
      <c r="W486" s="13">
        <v>-0.1</v>
      </c>
      <c r="X486" s="13">
        <v>4290</v>
      </c>
      <c r="Y486" s="13" t="s">
        <v>4</v>
      </c>
    </row>
    <row r="487" spans="21:25" x14ac:dyDescent="0.2">
      <c r="U487" s="13">
        <f t="shared" si="7"/>
        <v>470.96000000000004</v>
      </c>
      <c r="V487" s="13">
        <v>8.66</v>
      </c>
      <c r="W487" s="13">
        <v>-0.1</v>
      </c>
      <c r="X487" s="13">
        <v>4300</v>
      </c>
      <c r="Y487" s="13" t="s">
        <v>4</v>
      </c>
    </row>
    <row r="488" spans="21:25" x14ac:dyDescent="0.2">
      <c r="U488" s="13">
        <f t="shared" si="7"/>
        <v>470.97</v>
      </c>
      <c r="V488" s="13">
        <v>8.67</v>
      </c>
      <c r="W488" s="13">
        <v>-0.1</v>
      </c>
      <c r="X488" s="13">
        <v>4320</v>
      </c>
      <c r="Y488" s="13" t="s">
        <v>4</v>
      </c>
    </row>
    <row r="489" spans="21:25" x14ac:dyDescent="0.2">
      <c r="U489" s="13">
        <f t="shared" si="7"/>
        <v>470.98</v>
      </c>
      <c r="V489" s="13">
        <v>8.68</v>
      </c>
      <c r="W489" s="13">
        <v>-0.1</v>
      </c>
      <c r="X489" s="13">
        <v>4330</v>
      </c>
      <c r="Y489" s="13" t="s">
        <v>4</v>
      </c>
    </row>
    <row r="490" spans="21:25" x14ac:dyDescent="0.2">
      <c r="U490" s="13">
        <f t="shared" si="7"/>
        <v>470.99</v>
      </c>
      <c r="V490" s="13">
        <v>8.69</v>
      </c>
      <c r="W490" s="13">
        <v>-0.1</v>
      </c>
      <c r="X490" s="13">
        <v>4350</v>
      </c>
      <c r="Y490" s="13" t="s">
        <v>4</v>
      </c>
    </row>
    <row r="491" spans="21:25" x14ac:dyDescent="0.2">
      <c r="U491" s="13">
        <f t="shared" si="7"/>
        <v>471</v>
      </c>
      <c r="V491" s="13">
        <v>8.6999999999999993</v>
      </c>
      <c r="W491" s="13">
        <v>-0.1</v>
      </c>
      <c r="X491" s="13">
        <v>4370</v>
      </c>
      <c r="Y491" s="13" t="s">
        <v>4</v>
      </c>
    </row>
    <row r="492" spans="21:25" x14ac:dyDescent="0.2">
      <c r="U492" s="13">
        <f t="shared" si="7"/>
        <v>471.01</v>
      </c>
      <c r="V492" s="13">
        <v>8.7100000000000009</v>
      </c>
      <c r="W492" s="13">
        <v>-0.1</v>
      </c>
      <c r="X492" s="13">
        <v>4380</v>
      </c>
      <c r="Y492" s="13" t="s">
        <v>4</v>
      </c>
    </row>
    <row r="493" spans="21:25" x14ac:dyDescent="0.2">
      <c r="U493" s="13">
        <f t="shared" si="7"/>
        <v>471.02000000000004</v>
      </c>
      <c r="V493" s="13">
        <v>8.7200000000000006</v>
      </c>
      <c r="W493" s="13">
        <v>-0.1</v>
      </c>
      <c r="X493" s="13">
        <v>4400</v>
      </c>
      <c r="Y493" s="13" t="s">
        <v>4</v>
      </c>
    </row>
    <row r="494" spans="21:25" x14ac:dyDescent="0.2">
      <c r="U494" s="13">
        <f t="shared" si="7"/>
        <v>471.03000000000003</v>
      </c>
      <c r="V494" s="13">
        <v>8.73</v>
      </c>
      <c r="W494" s="13">
        <v>-0.1</v>
      </c>
      <c r="X494" s="13">
        <v>4410</v>
      </c>
      <c r="Y494" s="13" t="s">
        <v>4</v>
      </c>
    </row>
    <row r="495" spans="21:25" x14ac:dyDescent="0.2">
      <c r="U495" s="13">
        <f t="shared" si="7"/>
        <v>471.04</v>
      </c>
      <c r="V495" s="13">
        <v>8.74</v>
      </c>
      <c r="W495" s="13">
        <v>-0.1</v>
      </c>
      <c r="X495" s="13">
        <v>4430</v>
      </c>
      <c r="Y495" s="13" t="s">
        <v>4</v>
      </c>
    </row>
    <row r="496" spans="21:25" x14ac:dyDescent="0.2">
      <c r="U496" s="13">
        <f t="shared" si="7"/>
        <v>471.05</v>
      </c>
      <c r="V496" s="13">
        <v>8.75</v>
      </c>
      <c r="W496" s="13">
        <v>-0.1</v>
      </c>
      <c r="X496" s="13">
        <v>4440</v>
      </c>
      <c r="Y496" s="13" t="s">
        <v>4</v>
      </c>
    </row>
    <row r="497" spans="21:25" x14ac:dyDescent="0.2">
      <c r="U497" s="13">
        <f t="shared" si="7"/>
        <v>471.06</v>
      </c>
      <c r="V497" s="13">
        <v>8.76</v>
      </c>
      <c r="W497" s="13">
        <v>-0.1</v>
      </c>
      <c r="X497" s="13">
        <v>4460</v>
      </c>
      <c r="Y497" s="13" t="s">
        <v>4</v>
      </c>
    </row>
    <row r="498" spans="21:25" x14ac:dyDescent="0.2">
      <c r="U498" s="13">
        <f t="shared" si="7"/>
        <v>471.07</v>
      </c>
      <c r="V498" s="13">
        <v>8.77</v>
      </c>
      <c r="W498" s="13">
        <v>-0.1</v>
      </c>
      <c r="X498" s="13">
        <v>4470</v>
      </c>
      <c r="Y498" s="13" t="s">
        <v>4</v>
      </c>
    </row>
    <row r="499" spans="21:25" x14ac:dyDescent="0.2">
      <c r="U499" s="13">
        <f t="shared" si="7"/>
        <v>471.08</v>
      </c>
      <c r="V499" s="13">
        <v>8.7799999999999994</v>
      </c>
      <c r="W499" s="13">
        <v>-0.1</v>
      </c>
      <c r="X499" s="13">
        <v>4490</v>
      </c>
      <c r="Y499" s="13" t="s">
        <v>4</v>
      </c>
    </row>
    <row r="500" spans="21:25" x14ac:dyDescent="0.2">
      <c r="U500" s="13">
        <f t="shared" si="7"/>
        <v>471.09000000000003</v>
      </c>
      <c r="V500" s="13">
        <v>8.7899999999999991</v>
      </c>
      <c r="W500" s="13">
        <v>-0.1</v>
      </c>
      <c r="X500" s="13">
        <v>4500</v>
      </c>
      <c r="Y500" s="13" t="s">
        <v>4</v>
      </c>
    </row>
    <row r="501" spans="21:25" x14ac:dyDescent="0.2">
      <c r="U501" s="13">
        <f t="shared" si="7"/>
        <v>471.1</v>
      </c>
      <c r="V501" s="13">
        <v>8.8000000000000007</v>
      </c>
      <c r="W501" s="13">
        <v>-0.1</v>
      </c>
      <c r="X501" s="13">
        <v>4520</v>
      </c>
      <c r="Y501" s="13" t="s">
        <v>4</v>
      </c>
    </row>
    <row r="502" spans="21:25" x14ac:dyDescent="0.2">
      <c r="U502" s="13">
        <f t="shared" si="7"/>
        <v>471.11</v>
      </c>
      <c r="V502" s="13">
        <v>8.81</v>
      </c>
      <c r="W502" s="13">
        <v>-0.1</v>
      </c>
      <c r="X502" s="13">
        <v>4540</v>
      </c>
      <c r="Y502" s="13" t="s">
        <v>4</v>
      </c>
    </row>
    <row r="503" spans="21:25" x14ac:dyDescent="0.2">
      <c r="U503" s="13">
        <f t="shared" si="7"/>
        <v>471.12</v>
      </c>
      <c r="V503" s="13">
        <v>8.82</v>
      </c>
      <c r="W503" s="13">
        <v>-0.1</v>
      </c>
      <c r="X503" s="13">
        <v>4550</v>
      </c>
      <c r="Y503" s="13" t="s">
        <v>4</v>
      </c>
    </row>
    <row r="504" spans="21:25" x14ac:dyDescent="0.2">
      <c r="U504" s="13">
        <f t="shared" si="7"/>
        <v>471.13</v>
      </c>
      <c r="V504" s="13">
        <v>8.83</v>
      </c>
      <c r="W504" s="13">
        <v>-0.1</v>
      </c>
      <c r="X504" s="13">
        <v>4570</v>
      </c>
      <c r="Y504" s="13" t="s">
        <v>4</v>
      </c>
    </row>
    <row r="505" spans="21:25" x14ac:dyDescent="0.2">
      <c r="U505" s="13">
        <f t="shared" si="7"/>
        <v>471.14</v>
      </c>
      <c r="V505" s="13">
        <v>8.84</v>
      </c>
      <c r="W505" s="13">
        <v>-0.1</v>
      </c>
      <c r="X505" s="13">
        <v>4580</v>
      </c>
      <c r="Y505" s="13" t="s">
        <v>4</v>
      </c>
    </row>
    <row r="506" spans="21:25" x14ac:dyDescent="0.2">
      <c r="U506" s="13">
        <f t="shared" si="7"/>
        <v>471.15000000000003</v>
      </c>
      <c r="V506" s="13">
        <v>8.85</v>
      </c>
      <c r="W506" s="13">
        <v>-0.1</v>
      </c>
      <c r="X506" s="13">
        <v>4600</v>
      </c>
      <c r="Y506" s="13" t="s">
        <v>4</v>
      </c>
    </row>
    <row r="507" spans="21:25" x14ac:dyDescent="0.2">
      <c r="U507" s="13">
        <f t="shared" si="7"/>
        <v>471.16</v>
      </c>
      <c r="V507" s="13">
        <v>8.86</v>
      </c>
      <c r="W507" s="13">
        <v>-0.1</v>
      </c>
      <c r="X507" s="13">
        <v>4610</v>
      </c>
      <c r="Y507" s="13" t="s">
        <v>4</v>
      </c>
    </row>
    <row r="508" spans="21:25" x14ac:dyDescent="0.2">
      <c r="U508" s="13">
        <f t="shared" si="7"/>
        <v>471.17</v>
      </c>
      <c r="V508" s="13">
        <v>8.8699999999999992</v>
      </c>
      <c r="W508" s="13">
        <v>-0.1</v>
      </c>
      <c r="X508" s="13">
        <v>4630</v>
      </c>
      <c r="Y508" s="13" t="s">
        <v>4</v>
      </c>
    </row>
    <row r="509" spans="21:25" x14ac:dyDescent="0.2">
      <c r="U509" s="13">
        <f t="shared" si="7"/>
        <v>471.18</v>
      </c>
      <c r="V509" s="13">
        <v>8.8800000000000008</v>
      </c>
      <c r="W509" s="13">
        <v>-0.1</v>
      </c>
      <c r="X509" s="13">
        <v>4650</v>
      </c>
      <c r="Y509" s="13" t="s">
        <v>4</v>
      </c>
    </row>
    <row r="510" spans="21:25" x14ac:dyDescent="0.2">
      <c r="U510" s="13">
        <f t="shared" si="7"/>
        <v>471.19</v>
      </c>
      <c r="V510" s="13">
        <v>8.89</v>
      </c>
      <c r="W510" s="13">
        <v>-0.1</v>
      </c>
      <c r="X510" s="13">
        <v>4660</v>
      </c>
      <c r="Y510" s="13" t="s">
        <v>4</v>
      </c>
    </row>
    <row r="511" spans="21:25" x14ac:dyDescent="0.2">
      <c r="U511" s="13">
        <f t="shared" si="7"/>
        <v>471.2</v>
      </c>
      <c r="V511" s="13">
        <v>8.9</v>
      </c>
      <c r="W511" s="13">
        <v>-0.1</v>
      </c>
      <c r="X511" s="13">
        <v>4680</v>
      </c>
      <c r="Y511" s="13" t="s">
        <v>4</v>
      </c>
    </row>
    <row r="512" spans="21:25" x14ac:dyDescent="0.2">
      <c r="U512" s="13">
        <f t="shared" si="7"/>
        <v>471.21000000000004</v>
      </c>
      <c r="V512" s="13">
        <v>8.91</v>
      </c>
      <c r="W512" s="13">
        <v>-0.1</v>
      </c>
      <c r="X512" s="13">
        <v>4690</v>
      </c>
      <c r="Y512" s="13" t="s">
        <v>4</v>
      </c>
    </row>
    <row r="513" spans="21:25" x14ac:dyDescent="0.2">
      <c r="U513" s="13">
        <f t="shared" si="7"/>
        <v>471.22</v>
      </c>
      <c r="V513" s="13">
        <v>8.92</v>
      </c>
      <c r="W513" s="13">
        <v>-0.1</v>
      </c>
      <c r="X513" s="13">
        <v>4710</v>
      </c>
      <c r="Y513" s="13" t="s">
        <v>4</v>
      </c>
    </row>
    <row r="514" spans="21:25" x14ac:dyDescent="0.2">
      <c r="U514" s="13">
        <f t="shared" si="7"/>
        <v>471.23</v>
      </c>
      <c r="V514" s="13">
        <v>8.93</v>
      </c>
      <c r="W514" s="13">
        <v>-0.1</v>
      </c>
      <c r="X514" s="13">
        <v>4730</v>
      </c>
      <c r="Y514" s="13" t="s">
        <v>4</v>
      </c>
    </row>
    <row r="515" spans="21:25" x14ac:dyDescent="0.2">
      <c r="U515" s="13">
        <f t="shared" si="7"/>
        <v>471.24</v>
      </c>
      <c r="V515" s="13">
        <v>8.94</v>
      </c>
      <c r="W515" s="13">
        <v>-0.1</v>
      </c>
      <c r="X515" s="13">
        <v>4740</v>
      </c>
      <c r="Y515" s="13" t="s">
        <v>4</v>
      </c>
    </row>
    <row r="516" spans="21:25" x14ac:dyDescent="0.2">
      <c r="U516" s="13">
        <f t="shared" si="7"/>
        <v>471.25</v>
      </c>
      <c r="V516" s="13">
        <v>8.9499999999999993</v>
      </c>
      <c r="W516" s="13">
        <v>-0.1</v>
      </c>
      <c r="X516" s="13">
        <v>4760</v>
      </c>
      <c r="Y516" s="13" t="s">
        <v>4</v>
      </c>
    </row>
    <row r="517" spans="21:25" x14ac:dyDescent="0.2">
      <c r="U517" s="13">
        <f t="shared" si="7"/>
        <v>471.26</v>
      </c>
      <c r="V517" s="13">
        <v>8.9600000000000009</v>
      </c>
      <c r="W517" s="13">
        <v>-0.1</v>
      </c>
      <c r="X517" s="13">
        <v>4770</v>
      </c>
      <c r="Y517" s="13" t="s">
        <v>4</v>
      </c>
    </row>
    <row r="518" spans="21:25" x14ac:dyDescent="0.2">
      <c r="U518" s="13">
        <f t="shared" si="7"/>
        <v>471.27000000000004</v>
      </c>
      <c r="V518" s="13">
        <v>8.9700000000000006</v>
      </c>
      <c r="W518" s="13">
        <v>-0.09</v>
      </c>
      <c r="X518" s="13">
        <v>4810</v>
      </c>
      <c r="Y518" s="13" t="s">
        <v>4</v>
      </c>
    </row>
    <row r="519" spans="21:25" x14ac:dyDescent="0.2">
      <c r="U519" s="13">
        <f t="shared" si="7"/>
        <v>471.28000000000003</v>
      </c>
      <c r="V519" s="13">
        <v>8.98</v>
      </c>
      <c r="W519" s="13">
        <v>-0.09</v>
      </c>
      <c r="X519" s="13">
        <v>4820</v>
      </c>
      <c r="Y519" s="13" t="s">
        <v>4</v>
      </c>
    </row>
    <row r="520" spans="21:25" x14ac:dyDescent="0.2">
      <c r="U520" s="13">
        <f t="shared" si="7"/>
        <v>471.29</v>
      </c>
      <c r="V520" s="13">
        <v>8.99</v>
      </c>
      <c r="W520" s="13">
        <v>-0.09</v>
      </c>
      <c r="X520" s="13">
        <v>4840</v>
      </c>
      <c r="Y520" s="13" t="s">
        <v>4</v>
      </c>
    </row>
    <row r="521" spans="21:25" x14ac:dyDescent="0.2">
      <c r="U521" s="13">
        <f t="shared" si="7"/>
        <v>471.3</v>
      </c>
      <c r="V521" s="13">
        <v>9</v>
      </c>
      <c r="W521" s="13">
        <v>-0.09</v>
      </c>
      <c r="X521" s="13">
        <v>4850</v>
      </c>
      <c r="Y521" s="13" t="s">
        <v>4</v>
      </c>
    </row>
    <row r="522" spans="21:25" x14ac:dyDescent="0.2">
      <c r="U522" s="13">
        <f t="shared" si="7"/>
        <v>471.31</v>
      </c>
      <c r="V522" s="13">
        <v>9.01</v>
      </c>
      <c r="W522" s="13">
        <v>-0.09</v>
      </c>
      <c r="X522" s="13">
        <v>4870</v>
      </c>
      <c r="Y522" s="13" t="s">
        <v>4</v>
      </c>
    </row>
    <row r="523" spans="21:25" x14ac:dyDescent="0.2">
      <c r="U523" s="13">
        <f t="shared" si="7"/>
        <v>471.32</v>
      </c>
      <c r="V523" s="13">
        <v>9.02</v>
      </c>
      <c r="W523" s="13">
        <v>-0.09</v>
      </c>
      <c r="X523" s="13">
        <v>4890</v>
      </c>
      <c r="Y523" s="13" t="s">
        <v>4</v>
      </c>
    </row>
    <row r="524" spans="21:25" x14ac:dyDescent="0.2">
      <c r="U524" s="13">
        <f t="shared" si="7"/>
        <v>471.33</v>
      </c>
      <c r="V524" s="13">
        <v>9.0299999999999994</v>
      </c>
      <c r="W524" s="13">
        <v>-0.09</v>
      </c>
      <c r="X524" s="13">
        <v>4900</v>
      </c>
      <c r="Y524" s="13" t="s">
        <v>4</v>
      </c>
    </row>
    <row r="525" spans="21:25" x14ac:dyDescent="0.2">
      <c r="U525" s="13">
        <f t="shared" si="7"/>
        <v>471.34000000000003</v>
      </c>
      <c r="V525" s="13">
        <v>9.0399999999999991</v>
      </c>
      <c r="W525" s="13">
        <v>-0.09</v>
      </c>
      <c r="X525" s="13">
        <v>4920</v>
      </c>
      <c r="Y525" s="13" t="s">
        <v>4</v>
      </c>
    </row>
    <row r="526" spans="21:25" x14ac:dyDescent="0.2">
      <c r="U526" s="13">
        <f t="shared" si="7"/>
        <v>471.35</v>
      </c>
      <c r="V526" s="13">
        <v>9.0500000000000007</v>
      </c>
      <c r="W526" s="13">
        <v>-0.09</v>
      </c>
      <c r="X526" s="13">
        <v>4930</v>
      </c>
      <c r="Y526" s="13" t="s">
        <v>4</v>
      </c>
    </row>
    <row r="527" spans="21:25" x14ac:dyDescent="0.2">
      <c r="U527" s="13">
        <f t="shared" si="7"/>
        <v>471.36</v>
      </c>
      <c r="V527" s="13">
        <v>9.06</v>
      </c>
      <c r="W527" s="13">
        <v>-0.09</v>
      </c>
      <c r="X527" s="13">
        <v>4950</v>
      </c>
      <c r="Y527" s="13" t="s">
        <v>4</v>
      </c>
    </row>
    <row r="528" spans="21:25" x14ac:dyDescent="0.2">
      <c r="U528" s="13">
        <f t="shared" si="7"/>
        <v>471.37</v>
      </c>
      <c r="V528" s="13">
        <v>9.07</v>
      </c>
      <c r="W528" s="13">
        <v>-0.09</v>
      </c>
      <c r="X528" s="13">
        <v>4970</v>
      </c>
      <c r="Y528" s="13" t="s">
        <v>4</v>
      </c>
    </row>
    <row r="529" spans="21:25" x14ac:dyDescent="0.2">
      <c r="U529" s="13">
        <f t="shared" si="7"/>
        <v>471.38</v>
      </c>
      <c r="V529" s="13">
        <v>9.08</v>
      </c>
      <c r="W529" s="13">
        <v>-0.09</v>
      </c>
      <c r="X529" s="13">
        <v>4980</v>
      </c>
      <c r="Y529" s="13" t="s">
        <v>4</v>
      </c>
    </row>
    <row r="530" spans="21:25" x14ac:dyDescent="0.2">
      <c r="U530" s="13">
        <f t="shared" si="7"/>
        <v>471.39</v>
      </c>
      <c r="V530" s="13">
        <v>9.09</v>
      </c>
      <c r="W530" s="13">
        <v>-0.09</v>
      </c>
      <c r="X530" s="13">
        <v>5000</v>
      </c>
      <c r="Y530" s="13" t="s">
        <v>4</v>
      </c>
    </row>
    <row r="531" spans="21:25" x14ac:dyDescent="0.2">
      <c r="U531" s="13">
        <f t="shared" si="7"/>
        <v>471.40000000000003</v>
      </c>
      <c r="V531" s="13">
        <v>9.1</v>
      </c>
      <c r="W531" s="13">
        <v>-0.09</v>
      </c>
      <c r="X531" s="13">
        <v>5020</v>
      </c>
      <c r="Y531" s="13" t="s">
        <v>4</v>
      </c>
    </row>
    <row r="532" spans="21:25" x14ac:dyDescent="0.2">
      <c r="U532" s="13">
        <f t="shared" si="7"/>
        <v>471.41</v>
      </c>
      <c r="V532" s="13">
        <v>9.11</v>
      </c>
      <c r="W532" s="13">
        <v>-0.09</v>
      </c>
      <c r="X532" s="13">
        <v>5030</v>
      </c>
      <c r="Y532" s="13" t="s">
        <v>4</v>
      </c>
    </row>
    <row r="533" spans="21:25" x14ac:dyDescent="0.2">
      <c r="U533" s="13">
        <f t="shared" si="7"/>
        <v>471.42</v>
      </c>
      <c r="V533" s="13">
        <v>9.1199999999999992</v>
      </c>
      <c r="W533" s="13">
        <v>-0.09</v>
      </c>
      <c r="X533" s="13">
        <v>5050</v>
      </c>
      <c r="Y533" s="13" t="s">
        <v>4</v>
      </c>
    </row>
    <row r="534" spans="21:25" x14ac:dyDescent="0.2">
      <c r="U534" s="13">
        <f t="shared" ref="U534:U597" si="8">462.3+V534</f>
        <v>471.43</v>
      </c>
      <c r="V534" s="13">
        <v>9.1300000000000008</v>
      </c>
      <c r="W534" s="13">
        <v>-0.09</v>
      </c>
      <c r="X534" s="13">
        <v>5070</v>
      </c>
      <c r="Y534" s="13" t="s">
        <v>4</v>
      </c>
    </row>
    <row r="535" spans="21:25" x14ac:dyDescent="0.2">
      <c r="U535" s="13">
        <f t="shared" si="8"/>
        <v>471.44</v>
      </c>
      <c r="V535" s="13">
        <v>9.14</v>
      </c>
      <c r="W535" s="13">
        <v>-0.09</v>
      </c>
      <c r="X535" s="13">
        <v>5080</v>
      </c>
      <c r="Y535" s="13" t="s">
        <v>4</v>
      </c>
    </row>
    <row r="536" spans="21:25" x14ac:dyDescent="0.2">
      <c r="U536" s="13">
        <f t="shared" si="8"/>
        <v>471.45</v>
      </c>
      <c r="V536" s="13">
        <v>9.15</v>
      </c>
      <c r="W536" s="13">
        <v>-0.09</v>
      </c>
      <c r="X536" s="13">
        <v>5100</v>
      </c>
      <c r="Y536" s="13" t="s">
        <v>4</v>
      </c>
    </row>
    <row r="537" spans="21:25" x14ac:dyDescent="0.2">
      <c r="U537" s="13">
        <f t="shared" si="8"/>
        <v>471.46000000000004</v>
      </c>
      <c r="V537" s="13">
        <v>9.16</v>
      </c>
      <c r="W537" s="13">
        <v>-0.09</v>
      </c>
      <c r="X537" s="13">
        <v>5110</v>
      </c>
      <c r="Y537" s="13" t="s">
        <v>4</v>
      </c>
    </row>
    <row r="538" spans="21:25" x14ac:dyDescent="0.2">
      <c r="U538" s="13">
        <f t="shared" si="8"/>
        <v>471.47</v>
      </c>
      <c r="V538" s="13">
        <v>9.17</v>
      </c>
      <c r="W538" s="13">
        <v>-0.09</v>
      </c>
      <c r="X538" s="13">
        <v>5130</v>
      </c>
      <c r="Y538" s="13" t="s">
        <v>4</v>
      </c>
    </row>
    <row r="539" spans="21:25" x14ac:dyDescent="0.2">
      <c r="U539" s="13">
        <f t="shared" si="8"/>
        <v>471.48</v>
      </c>
      <c r="V539" s="13">
        <v>9.18</v>
      </c>
      <c r="W539" s="13">
        <v>-0.09</v>
      </c>
      <c r="X539" s="13">
        <v>5150</v>
      </c>
      <c r="Y539" s="13" t="s">
        <v>4</v>
      </c>
    </row>
    <row r="540" spans="21:25" x14ac:dyDescent="0.2">
      <c r="U540" s="13">
        <f t="shared" si="8"/>
        <v>471.49</v>
      </c>
      <c r="V540" s="13">
        <v>9.19</v>
      </c>
      <c r="W540" s="13">
        <v>-0.09</v>
      </c>
      <c r="X540" s="13">
        <v>5160</v>
      </c>
      <c r="Y540" s="13" t="s">
        <v>4</v>
      </c>
    </row>
    <row r="541" spans="21:25" x14ac:dyDescent="0.2">
      <c r="U541" s="13">
        <f t="shared" si="8"/>
        <v>471.5</v>
      </c>
      <c r="V541" s="13">
        <v>9.1999999999999993</v>
      </c>
      <c r="W541" s="13">
        <v>-0.09</v>
      </c>
      <c r="X541" s="13">
        <v>5180</v>
      </c>
      <c r="Y541" s="13" t="s">
        <v>4</v>
      </c>
    </row>
    <row r="542" spans="21:25" x14ac:dyDescent="0.2">
      <c r="U542" s="13">
        <f t="shared" si="8"/>
        <v>471.51</v>
      </c>
      <c r="V542" s="13">
        <v>9.2100000000000009</v>
      </c>
      <c r="W542" s="13">
        <v>-0.09</v>
      </c>
      <c r="X542" s="13">
        <v>5200</v>
      </c>
      <c r="Y542" s="13" t="s">
        <v>4</v>
      </c>
    </row>
    <row r="543" spans="21:25" x14ac:dyDescent="0.2">
      <c r="U543" s="13">
        <f t="shared" si="8"/>
        <v>471.52000000000004</v>
      </c>
      <c r="V543" s="13">
        <v>9.2200000000000006</v>
      </c>
      <c r="W543" s="13">
        <v>-0.09</v>
      </c>
      <c r="X543" s="13">
        <v>5210</v>
      </c>
      <c r="Y543" s="13" t="s">
        <v>4</v>
      </c>
    </row>
    <row r="544" spans="21:25" x14ac:dyDescent="0.2">
      <c r="U544" s="13">
        <f t="shared" si="8"/>
        <v>471.53000000000003</v>
      </c>
      <c r="V544" s="13">
        <v>9.23</v>
      </c>
      <c r="W544" s="13">
        <v>-0.09</v>
      </c>
      <c r="X544" s="13">
        <v>5230</v>
      </c>
      <c r="Y544" s="13" t="s">
        <v>4</v>
      </c>
    </row>
    <row r="545" spans="21:25" x14ac:dyDescent="0.2">
      <c r="U545" s="13">
        <f t="shared" si="8"/>
        <v>471.54</v>
      </c>
      <c r="V545" s="13">
        <v>9.24</v>
      </c>
      <c r="W545" s="13">
        <v>-0.09</v>
      </c>
      <c r="X545" s="13">
        <v>5250</v>
      </c>
      <c r="Y545" s="13" t="s">
        <v>4</v>
      </c>
    </row>
    <row r="546" spans="21:25" x14ac:dyDescent="0.2">
      <c r="U546" s="13">
        <f t="shared" si="8"/>
        <v>471.55</v>
      </c>
      <c r="V546" s="13">
        <v>9.25</v>
      </c>
      <c r="W546" s="13">
        <v>-0.09</v>
      </c>
      <c r="X546" s="13">
        <v>5260</v>
      </c>
      <c r="Y546" s="13" t="s">
        <v>4</v>
      </c>
    </row>
    <row r="547" spans="21:25" x14ac:dyDescent="0.2">
      <c r="U547" s="13">
        <f t="shared" si="8"/>
        <v>471.56</v>
      </c>
      <c r="V547" s="13">
        <v>9.26</v>
      </c>
      <c r="W547" s="13">
        <v>-0.09</v>
      </c>
      <c r="X547" s="13">
        <v>5280</v>
      </c>
      <c r="Y547" s="13" t="s">
        <v>4</v>
      </c>
    </row>
    <row r="548" spans="21:25" x14ac:dyDescent="0.2">
      <c r="U548" s="13">
        <f t="shared" si="8"/>
        <v>471.57</v>
      </c>
      <c r="V548" s="13">
        <v>9.27</v>
      </c>
      <c r="W548" s="13">
        <v>-0.09</v>
      </c>
      <c r="X548" s="13">
        <v>5300</v>
      </c>
      <c r="Y548" s="13" t="s">
        <v>4</v>
      </c>
    </row>
    <row r="549" spans="21:25" x14ac:dyDescent="0.2">
      <c r="U549" s="13">
        <f t="shared" si="8"/>
        <v>471.58</v>
      </c>
      <c r="V549" s="13">
        <v>9.2799999999999994</v>
      </c>
      <c r="W549" s="13">
        <v>-0.09</v>
      </c>
      <c r="X549" s="13">
        <v>5310</v>
      </c>
      <c r="Y549" s="13" t="s">
        <v>4</v>
      </c>
    </row>
    <row r="550" spans="21:25" x14ac:dyDescent="0.2">
      <c r="U550" s="13">
        <f t="shared" si="8"/>
        <v>471.59000000000003</v>
      </c>
      <c r="V550" s="13">
        <v>9.2899999999999991</v>
      </c>
      <c r="W550" s="13">
        <v>-0.09</v>
      </c>
      <c r="X550" s="13">
        <v>5330</v>
      </c>
      <c r="Y550" s="13" t="s">
        <v>4</v>
      </c>
    </row>
    <row r="551" spans="21:25" x14ac:dyDescent="0.2">
      <c r="U551" s="13">
        <f t="shared" si="8"/>
        <v>471.6</v>
      </c>
      <c r="V551" s="13">
        <v>9.3000000000000007</v>
      </c>
      <c r="W551" s="13">
        <v>-0.09</v>
      </c>
      <c r="X551" s="13">
        <v>5350</v>
      </c>
      <c r="Y551" s="13" t="s">
        <v>4</v>
      </c>
    </row>
    <row r="552" spans="21:25" x14ac:dyDescent="0.2">
      <c r="U552" s="13">
        <f t="shared" si="8"/>
        <v>471.61</v>
      </c>
      <c r="V552" s="13">
        <v>9.31</v>
      </c>
      <c r="W552" s="13">
        <v>-0.09</v>
      </c>
      <c r="X552" s="13">
        <v>5370</v>
      </c>
      <c r="Y552" s="13" t="s">
        <v>4</v>
      </c>
    </row>
    <row r="553" spans="21:25" x14ac:dyDescent="0.2">
      <c r="U553" s="13">
        <f t="shared" si="8"/>
        <v>471.62</v>
      </c>
      <c r="V553" s="13">
        <v>9.32</v>
      </c>
      <c r="W553" s="13">
        <v>-0.09</v>
      </c>
      <c r="X553" s="13">
        <v>5380</v>
      </c>
      <c r="Y553" s="13" t="s">
        <v>4</v>
      </c>
    </row>
    <row r="554" spans="21:25" x14ac:dyDescent="0.2">
      <c r="U554" s="13">
        <f t="shared" si="8"/>
        <v>471.63</v>
      </c>
      <c r="V554" s="13">
        <v>9.33</v>
      </c>
      <c r="W554" s="13">
        <v>-0.09</v>
      </c>
      <c r="X554" s="13">
        <v>5400</v>
      </c>
      <c r="Y554" s="13" t="s">
        <v>4</v>
      </c>
    </row>
    <row r="555" spans="21:25" x14ac:dyDescent="0.2">
      <c r="U555" s="13">
        <f t="shared" si="8"/>
        <v>471.64</v>
      </c>
      <c r="V555" s="13">
        <v>9.34</v>
      </c>
      <c r="W555" s="13">
        <v>-0.09</v>
      </c>
      <c r="X555" s="13">
        <v>5420</v>
      </c>
      <c r="Y555" s="13" t="s">
        <v>4</v>
      </c>
    </row>
    <row r="556" spans="21:25" x14ac:dyDescent="0.2">
      <c r="U556" s="13">
        <f t="shared" si="8"/>
        <v>471.65000000000003</v>
      </c>
      <c r="V556" s="13">
        <v>9.35</v>
      </c>
      <c r="W556" s="13">
        <v>-0.09</v>
      </c>
      <c r="X556" s="13">
        <v>5430</v>
      </c>
      <c r="Y556" s="13" t="s">
        <v>4</v>
      </c>
    </row>
    <row r="557" spans="21:25" x14ac:dyDescent="0.2">
      <c r="U557" s="13">
        <f t="shared" si="8"/>
        <v>471.66</v>
      </c>
      <c r="V557" s="13">
        <v>9.36</v>
      </c>
      <c r="W557" s="13">
        <v>-0.09</v>
      </c>
      <c r="X557" s="13">
        <v>5450</v>
      </c>
      <c r="Y557" s="13" t="s">
        <v>4</v>
      </c>
    </row>
    <row r="558" spans="21:25" x14ac:dyDescent="0.2">
      <c r="U558" s="13">
        <f t="shared" si="8"/>
        <v>471.67</v>
      </c>
      <c r="V558" s="13">
        <v>9.3699999999999992</v>
      </c>
      <c r="W558" s="13">
        <v>-0.09</v>
      </c>
      <c r="X558" s="13">
        <v>5470</v>
      </c>
      <c r="Y558" s="13" t="s">
        <v>4</v>
      </c>
    </row>
    <row r="559" spans="21:25" x14ac:dyDescent="0.2">
      <c r="U559" s="13">
        <f t="shared" si="8"/>
        <v>471.68</v>
      </c>
      <c r="V559" s="13">
        <v>9.3800000000000008</v>
      </c>
      <c r="W559" s="13">
        <v>-0.09</v>
      </c>
      <c r="X559" s="13">
        <v>5480</v>
      </c>
      <c r="Y559" s="13" t="s">
        <v>4</v>
      </c>
    </row>
    <row r="560" spans="21:25" x14ac:dyDescent="0.2">
      <c r="U560" s="13">
        <f t="shared" si="8"/>
        <v>471.69</v>
      </c>
      <c r="V560" s="13">
        <v>9.39</v>
      </c>
      <c r="W560" s="13">
        <v>-0.09</v>
      </c>
      <c r="X560" s="13">
        <v>5500</v>
      </c>
      <c r="Y560" s="13" t="s">
        <v>4</v>
      </c>
    </row>
    <row r="561" spans="21:25" x14ac:dyDescent="0.2">
      <c r="U561" s="13">
        <f t="shared" si="8"/>
        <v>471.7</v>
      </c>
      <c r="V561" s="13">
        <v>9.4</v>
      </c>
      <c r="W561" s="13">
        <v>-0.09</v>
      </c>
      <c r="X561" s="13">
        <v>5520</v>
      </c>
      <c r="Y561" s="13" t="s">
        <v>4</v>
      </c>
    </row>
    <row r="562" spans="21:25" x14ac:dyDescent="0.2">
      <c r="U562" s="13">
        <f t="shared" si="8"/>
        <v>471.71000000000004</v>
      </c>
      <c r="V562" s="13">
        <v>9.41</v>
      </c>
      <c r="W562" s="13">
        <v>-0.09</v>
      </c>
      <c r="X562" s="13">
        <v>5530</v>
      </c>
      <c r="Y562" s="13" t="s">
        <v>4</v>
      </c>
    </row>
    <row r="563" spans="21:25" x14ac:dyDescent="0.2">
      <c r="U563" s="13">
        <f t="shared" si="8"/>
        <v>471.72</v>
      </c>
      <c r="V563" s="13">
        <v>9.42</v>
      </c>
      <c r="W563" s="13">
        <v>-0.09</v>
      </c>
      <c r="X563" s="13">
        <v>5550</v>
      </c>
      <c r="Y563" s="13" t="s">
        <v>4</v>
      </c>
    </row>
    <row r="564" spans="21:25" x14ac:dyDescent="0.2">
      <c r="U564" s="13">
        <f t="shared" si="8"/>
        <v>471.73</v>
      </c>
      <c r="V564" s="13">
        <v>9.43</v>
      </c>
      <c r="W564" s="13">
        <v>-0.09</v>
      </c>
      <c r="X564" s="13">
        <v>5570</v>
      </c>
      <c r="Y564" s="13" t="s">
        <v>4</v>
      </c>
    </row>
    <row r="565" spans="21:25" x14ac:dyDescent="0.2">
      <c r="U565" s="13">
        <f t="shared" si="8"/>
        <v>471.74</v>
      </c>
      <c r="V565" s="13">
        <v>9.44</v>
      </c>
      <c r="W565" s="13">
        <v>-0.09</v>
      </c>
      <c r="X565" s="13">
        <v>5590</v>
      </c>
      <c r="Y565" s="13" t="s">
        <v>4</v>
      </c>
    </row>
    <row r="566" spans="21:25" x14ac:dyDescent="0.2">
      <c r="U566" s="13">
        <f t="shared" si="8"/>
        <v>471.75</v>
      </c>
      <c r="V566" s="13">
        <v>9.4499999999999993</v>
      </c>
      <c r="W566" s="13">
        <v>-0.09</v>
      </c>
      <c r="X566" s="13">
        <v>5600</v>
      </c>
      <c r="Y566" s="13" t="s">
        <v>4</v>
      </c>
    </row>
    <row r="567" spans="21:25" x14ac:dyDescent="0.2">
      <c r="U567" s="13">
        <f t="shared" si="8"/>
        <v>471.76</v>
      </c>
      <c r="V567" s="13">
        <v>9.4600000000000009</v>
      </c>
      <c r="W567" s="13">
        <v>-0.09</v>
      </c>
      <c r="X567" s="13">
        <v>5620</v>
      </c>
      <c r="Y567" s="13" t="s">
        <v>4</v>
      </c>
    </row>
    <row r="568" spans="21:25" x14ac:dyDescent="0.2">
      <c r="U568" s="13">
        <f t="shared" si="8"/>
        <v>471.77000000000004</v>
      </c>
      <c r="V568" s="13">
        <v>9.4700000000000006</v>
      </c>
      <c r="W568" s="13">
        <v>-0.09</v>
      </c>
      <c r="X568" s="13">
        <v>5640</v>
      </c>
      <c r="Y568" s="13" t="s">
        <v>4</v>
      </c>
    </row>
    <row r="569" spans="21:25" x14ac:dyDescent="0.2">
      <c r="U569" s="13">
        <f t="shared" si="8"/>
        <v>471.78000000000003</v>
      </c>
      <c r="V569" s="13">
        <v>9.48</v>
      </c>
      <c r="W569" s="13">
        <v>-0.09</v>
      </c>
      <c r="X569" s="13">
        <v>5660</v>
      </c>
      <c r="Y569" s="13" t="s">
        <v>4</v>
      </c>
    </row>
    <row r="570" spans="21:25" x14ac:dyDescent="0.2">
      <c r="U570" s="13">
        <f t="shared" si="8"/>
        <v>471.79</v>
      </c>
      <c r="V570" s="13">
        <v>9.49</v>
      </c>
      <c r="W570" s="13">
        <v>-0.09</v>
      </c>
      <c r="X570" s="13">
        <v>5670</v>
      </c>
      <c r="Y570" s="13" t="s">
        <v>4</v>
      </c>
    </row>
    <row r="571" spans="21:25" x14ac:dyDescent="0.2">
      <c r="U571" s="13">
        <f t="shared" si="8"/>
        <v>471.8</v>
      </c>
      <c r="V571" s="13">
        <v>9.5</v>
      </c>
      <c r="W571" s="13">
        <v>-0.09</v>
      </c>
      <c r="X571" s="13">
        <v>5690</v>
      </c>
      <c r="Y571" s="13" t="s">
        <v>4</v>
      </c>
    </row>
    <row r="572" spans="21:25" x14ac:dyDescent="0.2">
      <c r="U572" s="13">
        <f t="shared" si="8"/>
        <v>471.81</v>
      </c>
      <c r="V572" s="13">
        <v>9.51</v>
      </c>
      <c r="W572" s="13">
        <v>-0.09</v>
      </c>
      <c r="X572" s="13">
        <v>5710</v>
      </c>
      <c r="Y572" s="13" t="s">
        <v>4</v>
      </c>
    </row>
    <row r="573" spans="21:25" x14ac:dyDescent="0.2">
      <c r="U573" s="13">
        <f t="shared" si="8"/>
        <v>471.82</v>
      </c>
      <c r="V573" s="13">
        <v>9.52</v>
      </c>
      <c r="W573" s="13">
        <v>-0.09</v>
      </c>
      <c r="X573" s="13">
        <v>5720</v>
      </c>
      <c r="Y573" s="13" t="s">
        <v>4</v>
      </c>
    </row>
    <row r="574" spans="21:25" x14ac:dyDescent="0.2">
      <c r="U574" s="13">
        <f t="shared" si="8"/>
        <v>471.83</v>
      </c>
      <c r="V574" s="13">
        <v>9.5299999999999994</v>
      </c>
      <c r="W574" s="13">
        <v>-0.09</v>
      </c>
      <c r="X574" s="13">
        <v>5740</v>
      </c>
      <c r="Y574" s="13" t="s">
        <v>4</v>
      </c>
    </row>
    <row r="575" spans="21:25" x14ac:dyDescent="0.2">
      <c r="U575" s="13">
        <f t="shared" si="8"/>
        <v>471.84000000000003</v>
      </c>
      <c r="V575" s="13">
        <v>9.5399999999999991</v>
      </c>
      <c r="W575" s="13">
        <v>-0.09</v>
      </c>
      <c r="X575" s="13">
        <v>5760</v>
      </c>
      <c r="Y575" s="13" t="s">
        <v>4</v>
      </c>
    </row>
    <row r="576" spans="21:25" x14ac:dyDescent="0.2">
      <c r="U576" s="13">
        <f t="shared" si="8"/>
        <v>471.85</v>
      </c>
      <c r="V576" s="13">
        <v>9.5500000000000007</v>
      </c>
      <c r="W576" s="13">
        <v>-0.09</v>
      </c>
      <c r="X576" s="13">
        <v>5780</v>
      </c>
      <c r="Y576" s="13" t="s">
        <v>4</v>
      </c>
    </row>
    <row r="577" spans="21:25" x14ac:dyDescent="0.2">
      <c r="U577" s="13">
        <f t="shared" si="8"/>
        <v>471.86</v>
      </c>
      <c r="V577" s="13">
        <v>9.56</v>
      </c>
      <c r="W577" s="13">
        <v>-0.09</v>
      </c>
      <c r="X577" s="13">
        <v>5790</v>
      </c>
      <c r="Y577" s="13" t="s">
        <v>4</v>
      </c>
    </row>
    <row r="578" spans="21:25" x14ac:dyDescent="0.2">
      <c r="U578" s="13">
        <f t="shared" si="8"/>
        <v>471.87</v>
      </c>
      <c r="V578" s="13">
        <v>9.57</v>
      </c>
      <c r="W578" s="13">
        <v>-0.09</v>
      </c>
      <c r="X578" s="13">
        <v>5810</v>
      </c>
      <c r="Y578" s="13" t="s">
        <v>4</v>
      </c>
    </row>
    <row r="579" spans="21:25" x14ac:dyDescent="0.2">
      <c r="U579" s="13">
        <f t="shared" si="8"/>
        <v>471.88</v>
      </c>
      <c r="V579" s="13">
        <v>9.58</v>
      </c>
      <c r="W579" s="13">
        <v>-0.09</v>
      </c>
      <c r="X579" s="13">
        <v>5830</v>
      </c>
      <c r="Y579" s="13" t="s">
        <v>4</v>
      </c>
    </row>
    <row r="580" spans="21:25" x14ac:dyDescent="0.2">
      <c r="U580" s="13">
        <f t="shared" si="8"/>
        <v>471.89</v>
      </c>
      <c r="V580" s="13">
        <v>9.59</v>
      </c>
      <c r="W580" s="13">
        <v>-0.09</v>
      </c>
      <c r="X580" s="13">
        <v>5850</v>
      </c>
      <c r="Y580" s="13" t="s">
        <v>4</v>
      </c>
    </row>
    <row r="581" spans="21:25" x14ac:dyDescent="0.2">
      <c r="U581" s="13">
        <f t="shared" si="8"/>
        <v>471.90000000000003</v>
      </c>
      <c r="V581" s="13">
        <v>9.6</v>
      </c>
      <c r="W581" s="13">
        <v>-0.08</v>
      </c>
      <c r="X581" s="13">
        <v>5880</v>
      </c>
      <c r="Y581" s="13" t="s">
        <v>4</v>
      </c>
    </row>
    <row r="582" spans="21:25" x14ac:dyDescent="0.2">
      <c r="U582" s="13">
        <f t="shared" si="8"/>
        <v>471.91</v>
      </c>
      <c r="V582" s="13">
        <v>9.61</v>
      </c>
      <c r="W582" s="13">
        <v>-0.08</v>
      </c>
      <c r="X582" s="13">
        <v>5900</v>
      </c>
      <c r="Y582" s="13" t="s">
        <v>4</v>
      </c>
    </row>
    <row r="583" spans="21:25" x14ac:dyDescent="0.2">
      <c r="U583" s="13">
        <f t="shared" si="8"/>
        <v>471.92</v>
      </c>
      <c r="V583" s="13">
        <v>9.6199999999999992</v>
      </c>
      <c r="W583" s="13">
        <v>-0.08</v>
      </c>
      <c r="X583" s="13">
        <v>5920</v>
      </c>
      <c r="Y583" s="13" t="s">
        <v>4</v>
      </c>
    </row>
    <row r="584" spans="21:25" x14ac:dyDescent="0.2">
      <c r="U584" s="13">
        <f t="shared" si="8"/>
        <v>471.93</v>
      </c>
      <c r="V584" s="13">
        <v>9.6300000000000008</v>
      </c>
      <c r="W584" s="13">
        <v>-0.08</v>
      </c>
      <c r="X584" s="13">
        <v>5930</v>
      </c>
      <c r="Y584" s="13" t="s">
        <v>4</v>
      </c>
    </row>
    <row r="585" spans="21:25" x14ac:dyDescent="0.2">
      <c r="U585" s="13">
        <f t="shared" si="8"/>
        <v>471.94</v>
      </c>
      <c r="V585" s="13">
        <v>9.64</v>
      </c>
      <c r="W585" s="13">
        <v>-0.08</v>
      </c>
      <c r="X585" s="13">
        <v>5950</v>
      </c>
      <c r="Y585" s="13" t="s">
        <v>4</v>
      </c>
    </row>
    <row r="586" spans="21:25" x14ac:dyDescent="0.2">
      <c r="U586" s="13">
        <f t="shared" si="8"/>
        <v>471.95</v>
      </c>
      <c r="V586" s="13">
        <v>9.65</v>
      </c>
      <c r="W586" s="13">
        <v>-0.08</v>
      </c>
      <c r="X586" s="13">
        <v>5970</v>
      </c>
      <c r="Y586" s="13" t="s">
        <v>4</v>
      </c>
    </row>
    <row r="587" spans="21:25" x14ac:dyDescent="0.2">
      <c r="U587" s="13">
        <f t="shared" si="8"/>
        <v>471.96000000000004</v>
      </c>
      <c r="V587" s="13">
        <v>9.66</v>
      </c>
      <c r="W587" s="13">
        <v>-0.08</v>
      </c>
      <c r="X587" s="13">
        <v>5990</v>
      </c>
      <c r="Y587" s="13" t="s">
        <v>4</v>
      </c>
    </row>
    <row r="588" spans="21:25" x14ac:dyDescent="0.2">
      <c r="U588" s="13">
        <f t="shared" si="8"/>
        <v>471.97</v>
      </c>
      <c r="V588" s="13">
        <v>9.67</v>
      </c>
      <c r="W588" s="13">
        <v>-0.08</v>
      </c>
      <c r="X588" s="13">
        <v>6010</v>
      </c>
      <c r="Y588" s="13" t="s">
        <v>4</v>
      </c>
    </row>
    <row r="589" spans="21:25" x14ac:dyDescent="0.2">
      <c r="U589" s="13">
        <f t="shared" si="8"/>
        <v>471.98</v>
      </c>
      <c r="V589" s="13">
        <v>9.68</v>
      </c>
      <c r="W589" s="13">
        <v>-0.08</v>
      </c>
      <c r="X589" s="13">
        <v>6020</v>
      </c>
      <c r="Y589" s="13" t="s">
        <v>4</v>
      </c>
    </row>
    <row r="590" spans="21:25" x14ac:dyDescent="0.2">
      <c r="U590" s="13">
        <f t="shared" si="8"/>
        <v>471.99</v>
      </c>
      <c r="V590" s="13">
        <v>9.69</v>
      </c>
      <c r="W590" s="13">
        <v>-0.08</v>
      </c>
      <c r="X590" s="13">
        <v>6040</v>
      </c>
      <c r="Y590" s="13" t="s">
        <v>4</v>
      </c>
    </row>
    <row r="591" spans="21:25" x14ac:dyDescent="0.2">
      <c r="U591" s="13">
        <f t="shared" si="8"/>
        <v>472</v>
      </c>
      <c r="V591" s="13">
        <v>9.6999999999999993</v>
      </c>
      <c r="W591" s="13">
        <v>-0.08</v>
      </c>
      <c r="X591" s="13">
        <v>6060</v>
      </c>
      <c r="Y591" s="13" t="s">
        <v>4</v>
      </c>
    </row>
    <row r="592" spans="21:25" x14ac:dyDescent="0.2">
      <c r="U592" s="13">
        <f t="shared" si="8"/>
        <v>472.01</v>
      </c>
      <c r="V592" s="13">
        <v>9.7100000000000009</v>
      </c>
      <c r="W592" s="13">
        <v>-0.08</v>
      </c>
      <c r="X592" s="13">
        <v>6080</v>
      </c>
      <c r="Y592" s="13" t="s">
        <v>4</v>
      </c>
    </row>
    <row r="593" spans="21:25" x14ac:dyDescent="0.2">
      <c r="U593" s="13">
        <f t="shared" si="8"/>
        <v>472.02000000000004</v>
      </c>
      <c r="V593" s="13">
        <v>9.7200000000000006</v>
      </c>
      <c r="W593" s="13">
        <v>-0.08</v>
      </c>
      <c r="X593" s="13">
        <v>6090</v>
      </c>
      <c r="Y593" s="13" t="s">
        <v>4</v>
      </c>
    </row>
    <row r="594" spans="21:25" x14ac:dyDescent="0.2">
      <c r="U594" s="13">
        <f t="shared" si="8"/>
        <v>472.03000000000003</v>
      </c>
      <c r="V594" s="13">
        <v>9.73</v>
      </c>
      <c r="W594" s="13">
        <v>-0.08</v>
      </c>
      <c r="X594" s="13">
        <v>6110</v>
      </c>
      <c r="Y594" s="13" t="s">
        <v>4</v>
      </c>
    </row>
    <row r="595" spans="21:25" x14ac:dyDescent="0.2">
      <c r="U595" s="13">
        <f t="shared" si="8"/>
        <v>472.04</v>
      </c>
      <c r="V595" s="13">
        <v>9.74</v>
      </c>
      <c r="W595" s="13">
        <v>-0.08</v>
      </c>
      <c r="X595" s="13">
        <v>6130</v>
      </c>
      <c r="Y595" s="13" t="s">
        <v>4</v>
      </c>
    </row>
    <row r="596" spans="21:25" x14ac:dyDescent="0.2">
      <c r="U596" s="13">
        <f t="shared" si="8"/>
        <v>472.05</v>
      </c>
      <c r="V596" s="13">
        <v>9.75</v>
      </c>
      <c r="W596" s="13">
        <v>-0.08</v>
      </c>
      <c r="X596" s="13">
        <v>6150</v>
      </c>
      <c r="Y596" s="13" t="s">
        <v>4</v>
      </c>
    </row>
    <row r="597" spans="21:25" x14ac:dyDescent="0.2">
      <c r="U597" s="13">
        <f t="shared" si="8"/>
        <v>472.06</v>
      </c>
      <c r="V597" s="13">
        <v>9.76</v>
      </c>
      <c r="W597" s="13">
        <v>-0.08</v>
      </c>
      <c r="X597" s="13">
        <v>6170</v>
      </c>
      <c r="Y597" s="13" t="s">
        <v>4</v>
      </c>
    </row>
    <row r="598" spans="21:25" x14ac:dyDescent="0.2">
      <c r="U598" s="13">
        <f t="shared" ref="U598:U661" si="9">462.3+V598</f>
        <v>472.07</v>
      </c>
      <c r="V598" s="13">
        <v>9.77</v>
      </c>
      <c r="W598" s="13">
        <v>-0.08</v>
      </c>
      <c r="X598" s="13">
        <v>6180</v>
      </c>
      <c r="Y598" s="13" t="s">
        <v>4</v>
      </c>
    </row>
    <row r="599" spans="21:25" x14ac:dyDescent="0.2">
      <c r="U599" s="13">
        <f t="shared" si="9"/>
        <v>472.08</v>
      </c>
      <c r="V599" s="13">
        <v>9.7799999999999994</v>
      </c>
      <c r="W599" s="13">
        <v>-0.08</v>
      </c>
      <c r="X599" s="13">
        <v>6200</v>
      </c>
      <c r="Y599" s="13" t="s">
        <v>4</v>
      </c>
    </row>
    <row r="600" spans="21:25" x14ac:dyDescent="0.2">
      <c r="U600" s="13">
        <f t="shared" si="9"/>
        <v>472.09000000000003</v>
      </c>
      <c r="V600" s="13">
        <v>9.7899999999999991</v>
      </c>
      <c r="W600" s="13">
        <v>-0.08</v>
      </c>
      <c r="X600" s="13">
        <v>6220</v>
      </c>
      <c r="Y600" s="13" t="s">
        <v>4</v>
      </c>
    </row>
    <row r="601" spans="21:25" x14ac:dyDescent="0.2">
      <c r="U601" s="13">
        <f t="shared" si="9"/>
        <v>472.1</v>
      </c>
      <c r="V601" s="13">
        <v>9.8000000000000007</v>
      </c>
      <c r="W601" s="13">
        <v>-0.08</v>
      </c>
      <c r="X601" s="13">
        <v>6240</v>
      </c>
      <c r="Y601" s="13" t="s">
        <v>4</v>
      </c>
    </row>
    <row r="602" spans="21:25" x14ac:dyDescent="0.2">
      <c r="U602" s="13">
        <f t="shared" si="9"/>
        <v>472.11</v>
      </c>
      <c r="V602" s="13">
        <v>9.81</v>
      </c>
      <c r="W602" s="13">
        <v>-0.08</v>
      </c>
      <c r="X602" s="13">
        <v>6260</v>
      </c>
      <c r="Y602" s="13" t="s">
        <v>4</v>
      </c>
    </row>
    <row r="603" spans="21:25" x14ac:dyDescent="0.2">
      <c r="U603" s="13">
        <f t="shared" si="9"/>
        <v>472.12</v>
      </c>
      <c r="V603" s="13">
        <v>9.82</v>
      </c>
      <c r="W603" s="13">
        <v>-0.08</v>
      </c>
      <c r="X603" s="13">
        <v>6270</v>
      </c>
      <c r="Y603" s="13" t="s">
        <v>4</v>
      </c>
    </row>
    <row r="604" spans="21:25" x14ac:dyDescent="0.2">
      <c r="U604" s="13">
        <f t="shared" si="9"/>
        <v>472.13</v>
      </c>
      <c r="V604" s="13">
        <v>9.83</v>
      </c>
      <c r="W604" s="13">
        <v>-0.08</v>
      </c>
      <c r="X604" s="13">
        <v>6290</v>
      </c>
      <c r="Y604" s="13" t="s">
        <v>4</v>
      </c>
    </row>
    <row r="605" spans="21:25" x14ac:dyDescent="0.2">
      <c r="U605" s="13">
        <f t="shared" si="9"/>
        <v>472.14</v>
      </c>
      <c r="V605" s="13">
        <v>9.84</v>
      </c>
      <c r="W605" s="13">
        <v>-0.08</v>
      </c>
      <c r="X605" s="13">
        <v>6310</v>
      </c>
      <c r="Y605" s="13" t="s">
        <v>4</v>
      </c>
    </row>
    <row r="606" spans="21:25" x14ac:dyDescent="0.2">
      <c r="U606" s="13">
        <f t="shared" si="9"/>
        <v>472.15000000000003</v>
      </c>
      <c r="V606" s="13">
        <v>9.85</v>
      </c>
      <c r="W606" s="13">
        <v>-0.08</v>
      </c>
      <c r="X606" s="13">
        <v>6330</v>
      </c>
      <c r="Y606" s="13" t="s">
        <v>4</v>
      </c>
    </row>
    <row r="607" spans="21:25" x14ac:dyDescent="0.2">
      <c r="U607" s="13">
        <f t="shared" si="9"/>
        <v>472.16</v>
      </c>
      <c r="V607" s="13">
        <v>9.86</v>
      </c>
      <c r="W607" s="13">
        <v>-0.08</v>
      </c>
      <c r="X607" s="13">
        <v>6350</v>
      </c>
      <c r="Y607" s="13" t="s">
        <v>4</v>
      </c>
    </row>
    <row r="608" spans="21:25" x14ac:dyDescent="0.2">
      <c r="U608" s="13">
        <f t="shared" si="9"/>
        <v>472.17</v>
      </c>
      <c r="V608" s="13">
        <v>9.8699999999999992</v>
      </c>
      <c r="W608" s="13">
        <v>-0.08</v>
      </c>
      <c r="X608" s="13">
        <v>6360</v>
      </c>
      <c r="Y608" s="13" t="s">
        <v>4</v>
      </c>
    </row>
    <row r="609" spans="21:25" x14ac:dyDescent="0.2">
      <c r="U609" s="13">
        <f t="shared" si="9"/>
        <v>472.18</v>
      </c>
      <c r="V609" s="13">
        <v>9.8800000000000008</v>
      </c>
      <c r="W609" s="13">
        <v>-0.08</v>
      </c>
      <c r="X609" s="13">
        <v>6380</v>
      </c>
      <c r="Y609" s="13" t="s">
        <v>4</v>
      </c>
    </row>
    <row r="610" spans="21:25" x14ac:dyDescent="0.2">
      <c r="U610" s="13">
        <f t="shared" si="9"/>
        <v>472.19</v>
      </c>
      <c r="V610" s="13">
        <v>9.89</v>
      </c>
      <c r="W610" s="13">
        <v>-0.08</v>
      </c>
      <c r="X610" s="13">
        <v>6400</v>
      </c>
      <c r="Y610" s="13" t="s">
        <v>4</v>
      </c>
    </row>
    <row r="611" spans="21:25" x14ac:dyDescent="0.2">
      <c r="U611" s="13">
        <f t="shared" si="9"/>
        <v>472.2</v>
      </c>
      <c r="V611" s="13">
        <v>9.9</v>
      </c>
      <c r="W611" s="13">
        <v>-0.08</v>
      </c>
      <c r="X611" s="13">
        <v>6420</v>
      </c>
      <c r="Y611" s="13" t="s">
        <v>4</v>
      </c>
    </row>
    <row r="612" spans="21:25" x14ac:dyDescent="0.2">
      <c r="U612" s="13">
        <f t="shared" si="9"/>
        <v>472.21000000000004</v>
      </c>
      <c r="V612" s="13">
        <v>9.91</v>
      </c>
      <c r="W612" s="13">
        <v>-0.08</v>
      </c>
      <c r="X612" s="13">
        <v>6440</v>
      </c>
      <c r="Y612" s="13" t="s">
        <v>4</v>
      </c>
    </row>
    <row r="613" spans="21:25" x14ac:dyDescent="0.2">
      <c r="U613" s="13">
        <f t="shared" si="9"/>
        <v>472.22</v>
      </c>
      <c r="V613" s="13">
        <v>9.92</v>
      </c>
      <c r="W613" s="13">
        <v>-0.08</v>
      </c>
      <c r="X613" s="13">
        <v>6460</v>
      </c>
      <c r="Y613" s="13" t="s">
        <v>4</v>
      </c>
    </row>
    <row r="614" spans="21:25" x14ac:dyDescent="0.2">
      <c r="U614" s="13">
        <f t="shared" si="9"/>
        <v>472.23</v>
      </c>
      <c r="V614" s="13">
        <v>9.93</v>
      </c>
      <c r="W614" s="13">
        <v>-0.08</v>
      </c>
      <c r="X614" s="13">
        <v>6470</v>
      </c>
      <c r="Y614" s="13" t="s">
        <v>4</v>
      </c>
    </row>
    <row r="615" spans="21:25" x14ac:dyDescent="0.2">
      <c r="U615" s="13">
        <f t="shared" si="9"/>
        <v>472.24</v>
      </c>
      <c r="V615" s="13">
        <v>9.94</v>
      </c>
      <c r="W615" s="13">
        <v>-0.08</v>
      </c>
      <c r="X615" s="13">
        <v>6490</v>
      </c>
      <c r="Y615" s="13" t="s">
        <v>4</v>
      </c>
    </row>
    <row r="616" spans="21:25" x14ac:dyDescent="0.2">
      <c r="U616" s="13">
        <f t="shared" si="9"/>
        <v>472.25</v>
      </c>
      <c r="V616" s="13">
        <v>9.9499999999999993</v>
      </c>
      <c r="W616" s="13">
        <v>-0.08</v>
      </c>
      <c r="X616" s="13">
        <v>6510</v>
      </c>
      <c r="Y616" s="13" t="s">
        <v>4</v>
      </c>
    </row>
    <row r="617" spans="21:25" x14ac:dyDescent="0.2">
      <c r="U617" s="13">
        <f t="shared" si="9"/>
        <v>472.26</v>
      </c>
      <c r="V617" s="13">
        <v>9.9600000000000009</v>
      </c>
      <c r="W617" s="13">
        <v>-0.08</v>
      </c>
      <c r="X617" s="13">
        <v>6530</v>
      </c>
      <c r="Y617" s="13" t="s">
        <v>4</v>
      </c>
    </row>
    <row r="618" spans="21:25" x14ac:dyDescent="0.2">
      <c r="U618" s="13">
        <f t="shared" si="9"/>
        <v>472.27000000000004</v>
      </c>
      <c r="V618" s="13">
        <v>9.9700000000000006</v>
      </c>
      <c r="W618" s="13">
        <v>-0.08</v>
      </c>
      <c r="X618" s="13">
        <v>6550</v>
      </c>
      <c r="Y618" s="13" t="s">
        <v>4</v>
      </c>
    </row>
    <row r="619" spans="21:25" x14ac:dyDescent="0.2">
      <c r="U619" s="13">
        <f t="shared" si="9"/>
        <v>472.28000000000003</v>
      </c>
      <c r="V619" s="13">
        <v>9.98</v>
      </c>
      <c r="W619" s="13">
        <v>-0.08</v>
      </c>
      <c r="X619" s="13">
        <v>6570</v>
      </c>
      <c r="Y619" s="13" t="s">
        <v>4</v>
      </c>
    </row>
    <row r="620" spans="21:25" x14ac:dyDescent="0.2">
      <c r="U620" s="13">
        <f t="shared" si="9"/>
        <v>472.29</v>
      </c>
      <c r="V620" s="13">
        <v>9.99</v>
      </c>
      <c r="W620" s="13">
        <v>-0.08</v>
      </c>
      <c r="X620" s="13">
        <v>6580</v>
      </c>
      <c r="Y620" s="13" t="s">
        <v>4</v>
      </c>
    </row>
    <row r="621" spans="21:25" x14ac:dyDescent="0.2">
      <c r="U621" s="13">
        <f t="shared" si="9"/>
        <v>472.3</v>
      </c>
      <c r="V621" s="13">
        <v>10</v>
      </c>
      <c r="W621" s="13">
        <v>-0.08</v>
      </c>
      <c r="X621" s="13">
        <v>6600</v>
      </c>
      <c r="Y621" s="13" t="s">
        <v>4</v>
      </c>
    </row>
    <row r="622" spans="21:25" x14ac:dyDescent="0.2">
      <c r="U622" s="13">
        <f t="shared" si="9"/>
        <v>472.31</v>
      </c>
      <c r="V622" s="13">
        <v>10.01</v>
      </c>
      <c r="W622" s="13">
        <v>-0.08</v>
      </c>
      <c r="X622" s="13">
        <v>6620</v>
      </c>
      <c r="Y622" s="13" t="s">
        <v>4</v>
      </c>
    </row>
    <row r="623" spans="21:25" x14ac:dyDescent="0.2">
      <c r="U623" s="13">
        <f t="shared" si="9"/>
        <v>472.32</v>
      </c>
      <c r="V623" s="13">
        <v>10.02</v>
      </c>
      <c r="W623" s="13">
        <v>-0.08</v>
      </c>
      <c r="X623" s="13">
        <v>6640</v>
      </c>
      <c r="Y623" s="13" t="s">
        <v>4</v>
      </c>
    </row>
    <row r="624" spans="21:25" x14ac:dyDescent="0.2">
      <c r="U624" s="13">
        <f t="shared" si="9"/>
        <v>472.33</v>
      </c>
      <c r="V624" s="13">
        <v>10.029999999999999</v>
      </c>
      <c r="W624" s="13">
        <v>-0.08</v>
      </c>
      <c r="X624" s="13">
        <v>6660</v>
      </c>
      <c r="Y624" s="13" t="s">
        <v>4</v>
      </c>
    </row>
    <row r="625" spans="21:25" x14ac:dyDescent="0.2">
      <c r="U625" s="13">
        <f t="shared" si="9"/>
        <v>472.34000000000003</v>
      </c>
      <c r="V625" s="13">
        <v>10.039999999999999</v>
      </c>
      <c r="W625" s="13">
        <v>-0.08</v>
      </c>
      <c r="X625" s="13">
        <v>6680</v>
      </c>
      <c r="Y625" s="13" t="s">
        <v>4</v>
      </c>
    </row>
    <row r="626" spans="21:25" x14ac:dyDescent="0.2">
      <c r="U626" s="13">
        <f t="shared" si="9"/>
        <v>472.35</v>
      </c>
      <c r="V626" s="13">
        <v>10.050000000000001</v>
      </c>
      <c r="W626" s="13">
        <v>-0.08</v>
      </c>
      <c r="X626" s="13">
        <v>6700</v>
      </c>
      <c r="Y626" s="13" t="s">
        <v>4</v>
      </c>
    </row>
    <row r="627" spans="21:25" x14ac:dyDescent="0.2">
      <c r="U627" s="13">
        <f t="shared" si="9"/>
        <v>472.36</v>
      </c>
      <c r="V627" s="13">
        <v>10.06</v>
      </c>
      <c r="W627" s="13">
        <v>-0.08</v>
      </c>
      <c r="X627" s="13">
        <v>6710</v>
      </c>
      <c r="Y627" s="13" t="s">
        <v>4</v>
      </c>
    </row>
    <row r="628" spans="21:25" x14ac:dyDescent="0.2">
      <c r="U628" s="13">
        <f t="shared" si="9"/>
        <v>472.37</v>
      </c>
      <c r="V628" s="13">
        <v>10.07</v>
      </c>
      <c r="W628" s="13">
        <v>-0.08</v>
      </c>
      <c r="X628" s="13">
        <v>6730</v>
      </c>
      <c r="Y628" s="13" t="s">
        <v>4</v>
      </c>
    </row>
    <row r="629" spans="21:25" x14ac:dyDescent="0.2">
      <c r="U629" s="13">
        <f t="shared" si="9"/>
        <v>472.38</v>
      </c>
      <c r="V629" s="13">
        <v>10.08</v>
      </c>
      <c r="W629" s="13">
        <v>-0.08</v>
      </c>
      <c r="X629" s="13">
        <v>6750</v>
      </c>
      <c r="Y629" s="13" t="s">
        <v>4</v>
      </c>
    </row>
    <row r="630" spans="21:25" x14ac:dyDescent="0.2">
      <c r="U630" s="13">
        <f t="shared" si="9"/>
        <v>472.39</v>
      </c>
      <c r="V630" s="13">
        <v>10.09</v>
      </c>
      <c r="W630" s="13">
        <v>-0.08</v>
      </c>
      <c r="X630" s="13">
        <v>6770</v>
      </c>
      <c r="Y630" s="13" t="s">
        <v>4</v>
      </c>
    </row>
    <row r="631" spans="21:25" x14ac:dyDescent="0.2">
      <c r="U631" s="13">
        <f t="shared" si="9"/>
        <v>472.40000000000003</v>
      </c>
      <c r="V631" s="13">
        <v>10.1</v>
      </c>
      <c r="W631" s="13">
        <v>-0.08</v>
      </c>
      <c r="X631" s="13">
        <v>6790</v>
      </c>
      <c r="Y631" s="13" t="s">
        <v>4</v>
      </c>
    </row>
    <row r="632" spans="21:25" x14ac:dyDescent="0.2">
      <c r="U632" s="13">
        <f t="shared" si="9"/>
        <v>472.41</v>
      </c>
      <c r="V632" s="13">
        <v>10.11</v>
      </c>
      <c r="W632" s="13">
        <v>-0.08</v>
      </c>
      <c r="X632" s="13">
        <v>6810</v>
      </c>
      <c r="Y632" s="13" t="s">
        <v>4</v>
      </c>
    </row>
    <row r="633" spans="21:25" x14ac:dyDescent="0.2">
      <c r="U633" s="13">
        <f t="shared" si="9"/>
        <v>472.42</v>
      </c>
      <c r="V633" s="13">
        <v>10.119999999999999</v>
      </c>
      <c r="W633" s="13">
        <v>-0.08</v>
      </c>
      <c r="X633" s="13">
        <v>6830</v>
      </c>
      <c r="Y633" s="13" t="s">
        <v>4</v>
      </c>
    </row>
    <row r="634" spans="21:25" x14ac:dyDescent="0.2">
      <c r="U634" s="13">
        <f t="shared" si="9"/>
        <v>472.43</v>
      </c>
      <c r="V634" s="13">
        <v>10.130000000000001</v>
      </c>
      <c r="W634" s="13">
        <v>-0.08</v>
      </c>
      <c r="X634" s="13">
        <v>6840</v>
      </c>
      <c r="Y634" s="13" t="s">
        <v>4</v>
      </c>
    </row>
    <row r="635" spans="21:25" x14ac:dyDescent="0.2">
      <c r="U635" s="13">
        <f t="shared" si="9"/>
        <v>472.44</v>
      </c>
      <c r="V635" s="13">
        <v>10.14</v>
      </c>
      <c r="W635" s="13">
        <v>-0.08</v>
      </c>
      <c r="X635" s="13">
        <v>6860</v>
      </c>
      <c r="Y635" s="13" t="s">
        <v>4</v>
      </c>
    </row>
    <row r="636" spans="21:25" x14ac:dyDescent="0.2">
      <c r="U636" s="13">
        <f t="shared" si="9"/>
        <v>472.45</v>
      </c>
      <c r="V636" s="13">
        <v>10.15</v>
      </c>
      <c r="W636" s="13">
        <v>-0.08</v>
      </c>
      <c r="X636" s="13">
        <v>6880</v>
      </c>
      <c r="Y636" s="13" t="s">
        <v>4</v>
      </c>
    </row>
    <row r="637" spans="21:25" x14ac:dyDescent="0.2">
      <c r="U637" s="13">
        <f t="shared" si="9"/>
        <v>472.46000000000004</v>
      </c>
      <c r="V637" s="13">
        <v>10.16</v>
      </c>
      <c r="W637" s="13">
        <v>-0.08</v>
      </c>
      <c r="X637" s="13">
        <v>6900</v>
      </c>
      <c r="Y637" s="13" t="s">
        <v>4</v>
      </c>
    </row>
    <row r="638" spans="21:25" x14ac:dyDescent="0.2">
      <c r="U638" s="13">
        <f t="shared" si="9"/>
        <v>472.47</v>
      </c>
      <c r="V638" s="13">
        <v>10.17</v>
      </c>
      <c r="W638" s="13">
        <v>-0.08</v>
      </c>
      <c r="X638" s="13">
        <v>6920</v>
      </c>
      <c r="Y638" s="13" t="s">
        <v>4</v>
      </c>
    </row>
    <row r="639" spans="21:25" x14ac:dyDescent="0.2">
      <c r="U639" s="13">
        <f t="shared" si="9"/>
        <v>472.48</v>
      </c>
      <c r="V639" s="13">
        <v>10.18</v>
      </c>
      <c r="W639" s="13">
        <v>-0.08</v>
      </c>
      <c r="X639" s="13">
        <v>6940</v>
      </c>
      <c r="Y639" s="13" t="s">
        <v>4</v>
      </c>
    </row>
    <row r="640" spans="21:25" x14ac:dyDescent="0.2">
      <c r="U640" s="13">
        <f t="shared" si="9"/>
        <v>472.49</v>
      </c>
      <c r="V640" s="13">
        <v>10.19</v>
      </c>
      <c r="W640" s="13">
        <v>-0.08</v>
      </c>
      <c r="X640" s="13">
        <v>6960</v>
      </c>
      <c r="Y640" s="13" t="s">
        <v>4</v>
      </c>
    </row>
    <row r="641" spans="21:25" x14ac:dyDescent="0.2">
      <c r="U641" s="13">
        <f t="shared" si="9"/>
        <v>472.5</v>
      </c>
      <c r="V641" s="13">
        <v>10.199999999999999</v>
      </c>
      <c r="W641" s="13">
        <v>-0.08</v>
      </c>
      <c r="X641" s="13">
        <v>6980</v>
      </c>
      <c r="Y641" s="13" t="s">
        <v>4</v>
      </c>
    </row>
    <row r="642" spans="21:25" x14ac:dyDescent="0.2">
      <c r="U642" s="13">
        <f t="shared" si="9"/>
        <v>472.51</v>
      </c>
      <c r="V642" s="13">
        <v>10.210000000000001</v>
      </c>
      <c r="W642" s="13">
        <v>-0.08</v>
      </c>
      <c r="X642" s="13">
        <v>7000</v>
      </c>
      <c r="Y642" s="13" t="s">
        <v>4</v>
      </c>
    </row>
    <row r="643" spans="21:25" x14ac:dyDescent="0.2">
      <c r="U643" s="13">
        <f t="shared" si="9"/>
        <v>472.52000000000004</v>
      </c>
      <c r="V643" s="13">
        <v>10.220000000000001</v>
      </c>
      <c r="W643" s="13">
        <v>-0.08</v>
      </c>
      <c r="X643" s="13">
        <v>7010</v>
      </c>
      <c r="Y643" s="13" t="s">
        <v>4</v>
      </c>
    </row>
    <row r="644" spans="21:25" x14ac:dyDescent="0.2">
      <c r="U644" s="13">
        <f t="shared" si="9"/>
        <v>472.53000000000003</v>
      </c>
      <c r="V644" s="13">
        <v>10.23</v>
      </c>
      <c r="W644" s="13">
        <v>-0.08</v>
      </c>
      <c r="X644" s="13">
        <v>7030</v>
      </c>
      <c r="Y644" s="13" t="s">
        <v>4</v>
      </c>
    </row>
    <row r="645" spans="21:25" x14ac:dyDescent="0.2">
      <c r="U645" s="13">
        <f t="shared" si="9"/>
        <v>472.54</v>
      </c>
      <c r="V645" s="13">
        <v>10.24</v>
      </c>
      <c r="W645" s="13">
        <v>-7.0000000000000007E-2</v>
      </c>
      <c r="X645" s="13">
        <v>7070</v>
      </c>
      <c r="Y645" s="13" t="s">
        <v>4</v>
      </c>
    </row>
    <row r="646" spans="21:25" x14ac:dyDescent="0.2">
      <c r="U646" s="13">
        <f t="shared" si="9"/>
        <v>472.55</v>
      </c>
      <c r="V646" s="13">
        <v>10.25</v>
      </c>
      <c r="W646" s="13">
        <v>-7.0000000000000007E-2</v>
      </c>
      <c r="X646" s="13">
        <v>7090</v>
      </c>
      <c r="Y646" s="13" t="s">
        <v>4</v>
      </c>
    </row>
    <row r="647" spans="21:25" x14ac:dyDescent="0.2">
      <c r="U647" s="13">
        <f t="shared" si="9"/>
        <v>472.56</v>
      </c>
      <c r="V647" s="13">
        <v>10.26</v>
      </c>
      <c r="W647" s="13">
        <v>-7.0000000000000007E-2</v>
      </c>
      <c r="X647" s="13">
        <v>7110</v>
      </c>
      <c r="Y647" s="13" t="s">
        <v>4</v>
      </c>
    </row>
    <row r="648" spans="21:25" x14ac:dyDescent="0.2">
      <c r="U648" s="13">
        <f t="shared" si="9"/>
        <v>472.57</v>
      </c>
      <c r="V648" s="13">
        <v>10.27</v>
      </c>
      <c r="W648" s="13">
        <v>-7.0000000000000007E-2</v>
      </c>
      <c r="X648" s="13">
        <v>7130</v>
      </c>
      <c r="Y648" s="13" t="s">
        <v>4</v>
      </c>
    </row>
    <row r="649" spans="21:25" x14ac:dyDescent="0.2">
      <c r="U649" s="13">
        <f t="shared" si="9"/>
        <v>472.58</v>
      </c>
      <c r="V649" s="13">
        <v>10.28</v>
      </c>
      <c r="W649" s="13">
        <v>-7.0000000000000007E-2</v>
      </c>
      <c r="X649" s="13">
        <v>7150</v>
      </c>
      <c r="Y649" s="13" t="s">
        <v>4</v>
      </c>
    </row>
    <row r="650" spans="21:25" x14ac:dyDescent="0.2">
      <c r="U650" s="13">
        <f t="shared" si="9"/>
        <v>472.59000000000003</v>
      </c>
      <c r="V650" s="13">
        <v>10.29</v>
      </c>
      <c r="W650" s="13">
        <v>-7.0000000000000007E-2</v>
      </c>
      <c r="X650" s="13">
        <v>7170</v>
      </c>
      <c r="Y650" s="13" t="s">
        <v>4</v>
      </c>
    </row>
    <row r="651" spans="21:25" x14ac:dyDescent="0.2">
      <c r="U651" s="13">
        <f t="shared" si="9"/>
        <v>472.6</v>
      </c>
      <c r="V651" s="13">
        <v>10.3</v>
      </c>
      <c r="W651" s="13">
        <v>-7.0000000000000007E-2</v>
      </c>
      <c r="X651" s="13">
        <v>7190</v>
      </c>
      <c r="Y651" s="13" t="s">
        <v>4</v>
      </c>
    </row>
    <row r="652" spans="21:25" x14ac:dyDescent="0.2">
      <c r="U652" s="13">
        <f t="shared" si="9"/>
        <v>472.61</v>
      </c>
      <c r="V652" s="13">
        <v>10.31</v>
      </c>
      <c r="W652" s="13">
        <v>-7.0000000000000007E-2</v>
      </c>
      <c r="X652" s="13">
        <v>7210</v>
      </c>
      <c r="Y652" s="13" t="s">
        <v>4</v>
      </c>
    </row>
    <row r="653" spans="21:25" x14ac:dyDescent="0.2">
      <c r="U653" s="13">
        <f t="shared" si="9"/>
        <v>472.62</v>
      </c>
      <c r="V653" s="13">
        <v>10.32</v>
      </c>
      <c r="W653" s="13">
        <v>-7.0000000000000007E-2</v>
      </c>
      <c r="X653" s="13">
        <v>7230</v>
      </c>
      <c r="Y653" s="13" t="s">
        <v>4</v>
      </c>
    </row>
    <row r="654" spans="21:25" x14ac:dyDescent="0.2">
      <c r="U654" s="13">
        <f t="shared" si="9"/>
        <v>472.63</v>
      </c>
      <c r="V654" s="13">
        <v>10.33</v>
      </c>
      <c r="W654" s="13">
        <v>-7.0000000000000007E-2</v>
      </c>
      <c r="X654" s="13">
        <v>7240</v>
      </c>
      <c r="Y654" s="13" t="s">
        <v>4</v>
      </c>
    </row>
    <row r="655" spans="21:25" x14ac:dyDescent="0.2">
      <c r="U655" s="13">
        <f t="shared" si="9"/>
        <v>472.64</v>
      </c>
      <c r="V655" s="13">
        <v>10.34</v>
      </c>
      <c r="W655" s="13">
        <v>-7.0000000000000007E-2</v>
      </c>
      <c r="X655" s="13">
        <v>7260</v>
      </c>
      <c r="Y655" s="13" t="s">
        <v>4</v>
      </c>
    </row>
    <row r="656" spans="21:25" x14ac:dyDescent="0.2">
      <c r="U656" s="13">
        <f t="shared" si="9"/>
        <v>472.65000000000003</v>
      </c>
      <c r="V656" s="13">
        <v>10.35</v>
      </c>
      <c r="W656" s="13">
        <v>-7.0000000000000007E-2</v>
      </c>
      <c r="X656" s="13">
        <v>7280</v>
      </c>
      <c r="Y656" s="13" t="s">
        <v>4</v>
      </c>
    </row>
    <row r="657" spans="21:25" x14ac:dyDescent="0.2">
      <c r="U657" s="13">
        <f t="shared" si="9"/>
        <v>472.66</v>
      </c>
      <c r="V657" s="13">
        <v>10.36</v>
      </c>
      <c r="W657" s="13">
        <v>-7.0000000000000007E-2</v>
      </c>
      <c r="X657" s="13">
        <v>7300</v>
      </c>
      <c r="Y657" s="13" t="s">
        <v>4</v>
      </c>
    </row>
    <row r="658" spans="21:25" x14ac:dyDescent="0.2">
      <c r="U658" s="13">
        <f t="shared" si="9"/>
        <v>472.67</v>
      </c>
      <c r="V658" s="13">
        <v>10.37</v>
      </c>
      <c r="W658" s="13">
        <v>-7.0000000000000007E-2</v>
      </c>
      <c r="X658" s="13">
        <v>7320</v>
      </c>
      <c r="Y658" s="13" t="s">
        <v>4</v>
      </c>
    </row>
    <row r="659" spans="21:25" x14ac:dyDescent="0.2">
      <c r="U659" s="13">
        <f t="shared" si="9"/>
        <v>472.68</v>
      </c>
      <c r="V659" s="13">
        <v>10.38</v>
      </c>
      <c r="W659" s="13">
        <v>-7.0000000000000007E-2</v>
      </c>
      <c r="X659" s="13">
        <v>7340</v>
      </c>
      <c r="Y659" s="13" t="s">
        <v>4</v>
      </c>
    </row>
    <row r="660" spans="21:25" x14ac:dyDescent="0.2">
      <c r="U660" s="13">
        <f t="shared" si="9"/>
        <v>472.69</v>
      </c>
      <c r="V660" s="13">
        <v>10.39</v>
      </c>
      <c r="W660" s="13">
        <v>-7.0000000000000007E-2</v>
      </c>
      <c r="X660" s="13">
        <v>7360</v>
      </c>
      <c r="Y660" s="13" t="s">
        <v>4</v>
      </c>
    </row>
    <row r="661" spans="21:25" x14ac:dyDescent="0.2">
      <c r="U661" s="13">
        <f t="shared" si="9"/>
        <v>472.7</v>
      </c>
      <c r="V661" s="13">
        <v>10.4</v>
      </c>
      <c r="W661" s="13">
        <v>-7.0000000000000007E-2</v>
      </c>
      <c r="X661" s="13">
        <v>7380</v>
      </c>
      <c r="Y661" s="13" t="s">
        <v>4</v>
      </c>
    </row>
    <row r="662" spans="21:25" x14ac:dyDescent="0.2">
      <c r="U662" s="13">
        <f t="shared" ref="U662:U725" si="10">462.3+V662</f>
        <v>472.71000000000004</v>
      </c>
      <c r="V662" s="13">
        <v>10.41</v>
      </c>
      <c r="W662" s="13">
        <v>-7.0000000000000007E-2</v>
      </c>
      <c r="X662" s="13">
        <v>7400</v>
      </c>
      <c r="Y662" s="13" t="s">
        <v>4</v>
      </c>
    </row>
    <row r="663" spans="21:25" x14ac:dyDescent="0.2">
      <c r="U663" s="13">
        <f t="shared" si="10"/>
        <v>472.72</v>
      </c>
      <c r="V663" s="13">
        <v>10.42</v>
      </c>
      <c r="W663" s="13">
        <v>-7.0000000000000007E-2</v>
      </c>
      <c r="X663" s="13">
        <v>7420</v>
      </c>
      <c r="Y663" s="13" t="s">
        <v>4</v>
      </c>
    </row>
    <row r="664" spans="21:25" x14ac:dyDescent="0.2">
      <c r="U664" s="13">
        <f t="shared" si="10"/>
        <v>472.73</v>
      </c>
      <c r="V664" s="13">
        <v>10.43</v>
      </c>
      <c r="W664" s="13">
        <v>-7.0000000000000007E-2</v>
      </c>
      <c r="X664" s="13">
        <v>7440</v>
      </c>
      <c r="Y664" s="13" t="s">
        <v>4</v>
      </c>
    </row>
    <row r="665" spans="21:25" x14ac:dyDescent="0.2">
      <c r="U665" s="13">
        <f t="shared" si="10"/>
        <v>472.74</v>
      </c>
      <c r="V665" s="13">
        <v>10.44</v>
      </c>
      <c r="W665" s="13">
        <v>-7.0000000000000007E-2</v>
      </c>
      <c r="X665" s="13">
        <v>7460</v>
      </c>
      <c r="Y665" s="13" t="s">
        <v>4</v>
      </c>
    </row>
    <row r="666" spans="21:25" x14ac:dyDescent="0.2">
      <c r="U666" s="13">
        <f t="shared" si="10"/>
        <v>472.75</v>
      </c>
      <c r="V666" s="13">
        <v>10.45</v>
      </c>
      <c r="W666" s="13">
        <v>-7.0000000000000007E-2</v>
      </c>
      <c r="X666" s="13">
        <v>7480</v>
      </c>
      <c r="Y666" s="13" t="s">
        <v>4</v>
      </c>
    </row>
    <row r="667" spans="21:25" x14ac:dyDescent="0.2">
      <c r="U667" s="13">
        <f t="shared" si="10"/>
        <v>472.76</v>
      </c>
      <c r="V667" s="13">
        <v>10.46</v>
      </c>
      <c r="W667" s="13">
        <v>-7.0000000000000007E-2</v>
      </c>
      <c r="X667" s="13">
        <v>7500</v>
      </c>
      <c r="Y667" s="13" t="s">
        <v>4</v>
      </c>
    </row>
    <row r="668" spans="21:25" x14ac:dyDescent="0.2">
      <c r="U668" s="13">
        <f t="shared" si="10"/>
        <v>472.77000000000004</v>
      </c>
      <c r="V668" s="13">
        <v>10.47</v>
      </c>
      <c r="W668" s="13">
        <v>-7.0000000000000007E-2</v>
      </c>
      <c r="X668" s="13">
        <v>7520</v>
      </c>
      <c r="Y668" s="13" t="s">
        <v>4</v>
      </c>
    </row>
    <row r="669" spans="21:25" x14ac:dyDescent="0.2">
      <c r="U669" s="13">
        <f t="shared" si="10"/>
        <v>472.78000000000003</v>
      </c>
      <c r="V669" s="13">
        <v>10.48</v>
      </c>
      <c r="W669" s="13">
        <v>-7.0000000000000007E-2</v>
      </c>
      <c r="X669" s="13">
        <v>7540</v>
      </c>
      <c r="Y669" s="13" t="s">
        <v>4</v>
      </c>
    </row>
    <row r="670" spans="21:25" x14ac:dyDescent="0.2">
      <c r="U670" s="13">
        <f t="shared" si="10"/>
        <v>472.79</v>
      </c>
      <c r="V670" s="13">
        <v>10.49</v>
      </c>
      <c r="W670" s="13">
        <v>-7.0000000000000007E-2</v>
      </c>
      <c r="X670" s="13">
        <v>7560</v>
      </c>
      <c r="Y670" s="13" t="s">
        <v>4</v>
      </c>
    </row>
    <row r="671" spans="21:25" x14ac:dyDescent="0.2">
      <c r="U671" s="13">
        <f t="shared" si="10"/>
        <v>472.8</v>
      </c>
      <c r="V671" s="13">
        <v>10.5</v>
      </c>
      <c r="W671" s="13">
        <v>-7.0000000000000007E-2</v>
      </c>
      <c r="X671" s="13">
        <v>7580</v>
      </c>
      <c r="Y671" s="13" t="s">
        <v>4</v>
      </c>
    </row>
    <row r="672" spans="21:25" x14ac:dyDescent="0.2">
      <c r="U672" s="13">
        <f t="shared" si="10"/>
        <v>472.81</v>
      </c>
      <c r="V672" s="13">
        <v>10.51</v>
      </c>
      <c r="W672" s="13">
        <v>-7.0000000000000007E-2</v>
      </c>
      <c r="X672" s="13">
        <v>7600</v>
      </c>
      <c r="Y672" s="13" t="s">
        <v>4</v>
      </c>
    </row>
    <row r="673" spans="21:25" x14ac:dyDescent="0.2">
      <c r="U673" s="13">
        <f t="shared" si="10"/>
        <v>472.82</v>
      </c>
      <c r="V673" s="13">
        <v>10.52</v>
      </c>
      <c r="W673" s="13">
        <v>-7.0000000000000007E-2</v>
      </c>
      <c r="X673" s="13">
        <v>7610</v>
      </c>
      <c r="Y673" s="13" t="s">
        <v>4</v>
      </c>
    </row>
    <row r="674" spans="21:25" x14ac:dyDescent="0.2">
      <c r="U674" s="13">
        <f t="shared" si="10"/>
        <v>472.83</v>
      </c>
      <c r="V674" s="13">
        <v>10.53</v>
      </c>
      <c r="W674" s="13">
        <v>-7.0000000000000007E-2</v>
      </c>
      <c r="X674" s="13">
        <v>7630</v>
      </c>
      <c r="Y674" s="13" t="s">
        <v>4</v>
      </c>
    </row>
    <row r="675" spans="21:25" x14ac:dyDescent="0.2">
      <c r="U675" s="13">
        <f t="shared" si="10"/>
        <v>472.84000000000003</v>
      </c>
      <c r="V675" s="13">
        <v>10.54</v>
      </c>
      <c r="W675" s="13">
        <v>-7.0000000000000007E-2</v>
      </c>
      <c r="X675" s="13">
        <v>7650</v>
      </c>
      <c r="Y675" s="13" t="s">
        <v>4</v>
      </c>
    </row>
    <row r="676" spans="21:25" x14ac:dyDescent="0.2">
      <c r="U676" s="13">
        <f t="shared" si="10"/>
        <v>472.85</v>
      </c>
      <c r="V676" s="13">
        <v>10.55</v>
      </c>
      <c r="W676" s="13">
        <v>-7.0000000000000007E-2</v>
      </c>
      <c r="X676" s="13">
        <v>7670</v>
      </c>
      <c r="Y676" s="13" t="s">
        <v>4</v>
      </c>
    </row>
    <row r="677" spans="21:25" x14ac:dyDescent="0.2">
      <c r="U677" s="13">
        <f t="shared" si="10"/>
        <v>472.86</v>
      </c>
      <c r="V677" s="13">
        <v>10.56</v>
      </c>
      <c r="W677" s="13">
        <v>-7.0000000000000007E-2</v>
      </c>
      <c r="X677" s="13">
        <v>7690</v>
      </c>
      <c r="Y677" s="13" t="s">
        <v>4</v>
      </c>
    </row>
    <row r="678" spans="21:25" x14ac:dyDescent="0.2">
      <c r="U678" s="13">
        <f t="shared" si="10"/>
        <v>472.87</v>
      </c>
      <c r="V678" s="13">
        <v>10.57</v>
      </c>
      <c r="W678" s="13">
        <v>-7.0000000000000007E-2</v>
      </c>
      <c r="X678" s="13">
        <v>7710</v>
      </c>
      <c r="Y678" s="13" t="s">
        <v>4</v>
      </c>
    </row>
    <row r="679" spans="21:25" x14ac:dyDescent="0.2">
      <c r="U679" s="13">
        <f t="shared" si="10"/>
        <v>472.88</v>
      </c>
      <c r="V679" s="13">
        <v>10.58</v>
      </c>
      <c r="W679" s="13">
        <v>-7.0000000000000007E-2</v>
      </c>
      <c r="X679" s="13">
        <v>7730</v>
      </c>
      <c r="Y679" s="13" t="s">
        <v>4</v>
      </c>
    </row>
    <row r="680" spans="21:25" x14ac:dyDescent="0.2">
      <c r="U680" s="13">
        <f t="shared" si="10"/>
        <v>472.89</v>
      </c>
      <c r="V680" s="13">
        <v>10.59</v>
      </c>
      <c r="W680" s="13">
        <v>-7.0000000000000007E-2</v>
      </c>
      <c r="X680" s="13">
        <v>7750</v>
      </c>
      <c r="Y680" s="13" t="s">
        <v>4</v>
      </c>
    </row>
    <row r="681" spans="21:25" x14ac:dyDescent="0.2">
      <c r="U681" s="13">
        <f t="shared" si="10"/>
        <v>472.90000000000003</v>
      </c>
      <c r="V681" s="13">
        <v>10.6</v>
      </c>
      <c r="W681" s="13">
        <v>-7.0000000000000007E-2</v>
      </c>
      <c r="X681" s="13">
        <v>7770</v>
      </c>
      <c r="Y681" s="13" t="s">
        <v>4</v>
      </c>
    </row>
    <row r="682" spans="21:25" x14ac:dyDescent="0.2">
      <c r="U682" s="13">
        <f t="shared" si="10"/>
        <v>472.91</v>
      </c>
      <c r="V682" s="13">
        <v>10.61</v>
      </c>
      <c r="W682" s="13">
        <v>-7.0000000000000007E-2</v>
      </c>
      <c r="X682" s="13">
        <v>7790</v>
      </c>
      <c r="Y682" s="13" t="s">
        <v>4</v>
      </c>
    </row>
    <row r="683" spans="21:25" x14ac:dyDescent="0.2">
      <c r="U683" s="13">
        <f t="shared" si="10"/>
        <v>472.92</v>
      </c>
      <c r="V683" s="13">
        <v>10.62</v>
      </c>
      <c r="W683" s="13">
        <v>-7.0000000000000007E-2</v>
      </c>
      <c r="X683" s="13">
        <v>7810</v>
      </c>
      <c r="Y683" s="13" t="s">
        <v>4</v>
      </c>
    </row>
    <row r="684" spans="21:25" x14ac:dyDescent="0.2">
      <c r="U684" s="13">
        <f t="shared" si="10"/>
        <v>472.93</v>
      </c>
      <c r="V684" s="13">
        <v>10.63</v>
      </c>
      <c r="W684" s="13">
        <v>-7.0000000000000007E-2</v>
      </c>
      <c r="X684" s="13">
        <v>7830</v>
      </c>
      <c r="Y684" s="13" t="s">
        <v>4</v>
      </c>
    </row>
    <row r="685" spans="21:25" x14ac:dyDescent="0.2">
      <c r="U685" s="13">
        <f t="shared" si="10"/>
        <v>472.94</v>
      </c>
      <c r="V685" s="13">
        <v>10.64</v>
      </c>
      <c r="W685" s="13">
        <v>-7.0000000000000007E-2</v>
      </c>
      <c r="X685" s="13">
        <v>7850</v>
      </c>
      <c r="Y685" s="13" t="s">
        <v>4</v>
      </c>
    </row>
    <row r="686" spans="21:25" x14ac:dyDescent="0.2">
      <c r="U686" s="13">
        <f t="shared" si="10"/>
        <v>472.95</v>
      </c>
      <c r="V686" s="13">
        <v>10.65</v>
      </c>
      <c r="W686" s="13">
        <v>-7.0000000000000007E-2</v>
      </c>
      <c r="X686" s="13">
        <v>7870</v>
      </c>
      <c r="Y686" s="13" t="s">
        <v>4</v>
      </c>
    </row>
    <row r="687" spans="21:25" x14ac:dyDescent="0.2">
      <c r="U687" s="13">
        <f t="shared" si="10"/>
        <v>472.96000000000004</v>
      </c>
      <c r="V687" s="13">
        <v>10.66</v>
      </c>
      <c r="W687" s="13">
        <v>-7.0000000000000007E-2</v>
      </c>
      <c r="X687" s="13">
        <v>7890</v>
      </c>
      <c r="Y687" s="13" t="s">
        <v>4</v>
      </c>
    </row>
    <row r="688" spans="21:25" x14ac:dyDescent="0.2">
      <c r="U688" s="13">
        <f t="shared" si="10"/>
        <v>472.97</v>
      </c>
      <c r="V688" s="13">
        <v>10.67</v>
      </c>
      <c r="W688" s="13">
        <v>-7.0000000000000007E-2</v>
      </c>
      <c r="X688" s="13">
        <v>7910</v>
      </c>
      <c r="Y688" s="13" t="s">
        <v>4</v>
      </c>
    </row>
    <row r="689" spans="21:25" x14ac:dyDescent="0.2">
      <c r="U689" s="13">
        <f t="shared" si="10"/>
        <v>472.98</v>
      </c>
      <c r="V689" s="13">
        <v>10.68</v>
      </c>
      <c r="W689" s="13">
        <v>-7.0000000000000007E-2</v>
      </c>
      <c r="X689" s="13">
        <v>7930</v>
      </c>
      <c r="Y689" s="13" t="s">
        <v>4</v>
      </c>
    </row>
    <row r="690" spans="21:25" x14ac:dyDescent="0.2">
      <c r="U690" s="13">
        <f t="shared" si="10"/>
        <v>472.99</v>
      </c>
      <c r="V690" s="13">
        <v>10.69</v>
      </c>
      <c r="W690" s="13">
        <v>-7.0000000000000007E-2</v>
      </c>
      <c r="X690" s="13">
        <v>7950</v>
      </c>
      <c r="Y690" s="13" t="s">
        <v>4</v>
      </c>
    </row>
    <row r="691" spans="21:25" x14ac:dyDescent="0.2">
      <c r="U691" s="13">
        <f t="shared" si="10"/>
        <v>473</v>
      </c>
      <c r="V691" s="13">
        <v>10.7</v>
      </c>
      <c r="W691" s="13">
        <v>-7.0000000000000007E-2</v>
      </c>
      <c r="X691" s="13">
        <v>7970</v>
      </c>
      <c r="Y691" s="13" t="s">
        <v>4</v>
      </c>
    </row>
    <row r="692" spans="21:25" x14ac:dyDescent="0.2">
      <c r="U692" s="13">
        <f t="shared" si="10"/>
        <v>473.01</v>
      </c>
      <c r="V692" s="13">
        <v>10.71</v>
      </c>
      <c r="W692" s="13">
        <v>-7.0000000000000007E-2</v>
      </c>
      <c r="X692" s="13">
        <v>7990</v>
      </c>
      <c r="Y692" s="13" t="s">
        <v>4</v>
      </c>
    </row>
    <row r="693" spans="21:25" x14ac:dyDescent="0.2">
      <c r="U693" s="13">
        <f t="shared" si="10"/>
        <v>473.02000000000004</v>
      </c>
      <c r="V693" s="13">
        <v>10.72</v>
      </c>
      <c r="W693" s="13">
        <v>-7.0000000000000007E-2</v>
      </c>
      <c r="X693" s="13">
        <v>8010</v>
      </c>
      <c r="Y693" s="13" t="s">
        <v>4</v>
      </c>
    </row>
    <row r="694" spans="21:25" x14ac:dyDescent="0.2">
      <c r="U694" s="13">
        <f t="shared" si="10"/>
        <v>473.03000000000003</v>
      </c>
      <c r="V694" s="13">
        <v>10.73</v>
      </c>
      <c r="W694" s="13">
        <v>-7.0000000000000007E-2</v>
      </c>
      <c r="X694" s="13">
        <v>8030</v>
      </c>
      <c r="Y694" s="13" t="s">
        <v>4</v>
      </c>
    </row>
    <row r="695" spans="21:25" x14ac:dyDescent="0.2">
      <c r="U695" s="13">
        <f t="shared" si="10"/>
        <v>473.04</v>
      </c>
      <c r="V695" s="13">
        <v>10.74</v>
      </c>
      <c r="W695" s="13">
        <v>-7.0000000000000007E-2</v>
      </c>
      <c r="X695" s="13">
        <v>8050</v>
      </c>
      <c r="Y695" s="13" t="s">
        <v>4</v>
      </c>
    </row>
    <row r="696" spans="21:25" x14ac:dyDescent="0.2">
      <c r="U696" s="13">
        <f t="shared" si="10"/>
        <v>473.05</v>
      </c>
      <c r="V696" s="13">
        <v>10.75</v>
      </c>
      <c r="W696" s="13">
        <v>-7.0000000000000007E-2</v>
      </c>
      <c r="X696" s="13">
        <v>8070</v>
      </c>
      <c r="Y696" s="13" t="s">
        <v>4</v>
      </c>
    </row>
    <row r="697" spans="21:25" x14ac:dyDescent="0.2">
      <c r="U697" s="13">
        <f t="shared" si="10"/>
        <v>473.06</v>
      </c>
      <c r="V697" s="13">
        <v>10.76</v>
      </c>
      <c r="W697" s="13">
        <v>-7.0000000000000007E-2</v>
      </c>
      <c r="X697" s="13">
        <v>8090</v>
      </c>
      <c r="Y697" s="13" t="s">
        <v>4</v>
      </c>
    </row>
    <row r="698" spans="21:25" x14ac:dyDescent="0.2">
      <c r="U698" s="13">
        <f t="shared" si="10"/>
        <v>473.07</v>
      </c>
      <c r="V698" s="13">
        <v>10.77</v>
      </c>
      <c r="W698" s="13">
        <v>-7.0000000000000007E-2</v>
      </c>
      <c r="X698" s="13">
        <v>8110</v>
      </c>
      <c r="Y698" s="13" t="s">
        <v>4</v>
      </c>
    </row>
    <row r="699" spans="21:25" x14ac:dyDescent="0.2">
      <c r="U699" s="13">
        <f t="shared" si="10"/>
        <v>473.08</v>
      </c>
      <c r="V699" s="13">
        <v>10.78</v>
      </c>
      <c r="W699" s="13">
        <v>-7.0000000000000007E-2</v>
      </c>
      <c r="X699" s="13">
        <v>8130</v>
      </c>
      <c r="Y699" s="13" t="s">
        <v>4</v>
      </c>
    </row>
    <row r="700" spans="21:25" x14ac:dyDescent="0.2">
      <c r="U700" s="13">
        <f t="shared" si="10"/>
        <v>473.09000000000003</v>
      </c>
      <c r="V700" s="13">
        <v>10.79</v>
      </c>
      <c r="W700" s="13">
        <v>-7.0000000000000007E-2</v>
      </c>
      <c r="X700" s="13">
        <v>8150</v>
      </c>
      <c r="Y700" s="13" t="s">
        <v>4</v>
      </c>
    </row>
    <row r="701" spans="21:25" x14ac:dyDescent="0.2">
      <c r="U701" s="13">
        <f t="shared" si="10"/>
        <v>473.1</v>
      </c>
      <c r="V701" s="13">
        <v>10.8</v>
      </c>
      <c r="W701" s="13">
        <v>-7.0000000000000007E-2</v>
      </c>
      <c r="X701" s="13">
        <v>8180</v>
      </c>
      <c r="Y701" s="13" t="s">
        <v>4</v>
      </c>
    </row>
    <row r="702" spans="21:25" x14ac:dyDescent="0.2">
      <c r="U702" s="13">
        <f t="shared" si="10"/>
        <v>473.11</v>
      </c>
      <c r="V702" s="13">
        <v>10.81</v>
      </c>
      <c r="W702" s="13">
        <v>-7.0000000000000007E-2</v>
      </c>
      <c r="X702" s="13">
        <v>8200</v>
      </c>
      <c r="Y702" s="13" t="s">
        <v>4</v>
      </c>
    </row>
    <row r="703" spans="21:25" x14ac:dyDescent="0.2">
      <c r="U703" s="13">
        <f t="shared" si="10"/>
        <v>473.12</v>
      </c>
      <c r="V703" s="13">
        <v>10.82</v>
      </c>
      <c r="W703" s="13">
        <v>-7.0000000000000007E-2</v>
      </c>
      <c r="X703" s="13">
        <v>8220</v>
      </c>
      <c r="Y703" s="13" t="s">
        <v>4</v>
      </c>
    </row>
    <row r="704" spans="21:25" x14ac:dyDescent="0.2">
      <c r="U704" s="13">
        <f t="shared" si="10"/>
        <v>473.13</v>
      </c>
      <c r="V704" s="13">
        <v>10.83</v>
      </c>
      <c r="W704" s="13">
        <v>-7.0000000000000007E-2</v>
      </c>
      <c r="X704" s="13">
        <v>8240</v>
      </c>
      <c r="Y704" s="13" t="s">
        <v>4</v>
      </c>
    </row>
    <row r="705" spans="21:25" x14ac:dyDescent="0.2">
      <c r="U705" s="13">
        <f t="shared" si="10"/>
        <v>473.14</v>
      </c>
      <c r="V705" s="13">
        <v>10.84</v>
      </c>
      <c r="W705" s="13">
        <v>-7.0000000000000007E-2</v>
      </c>
      <c r="X705" s="13">
        <v>8260</v>
      </c>
      <c r="Y705" s="13" t="s">
        <v>4</v>
      </c>
    </row>
    <row r="706" spans="21:25" x14ac:dyDescent="0.2">
      <c r="U706" s="13">
        <f t="shared" si="10"/>
        <v>473.15000000000003</v>
      </c>
      <c r="V706" s="13">
        <v>10.85</v>
      </c>
      <c r="W706" s="13">
        <v>-7.0000000000000007E-2</v>
      </c>
      <c r="X706" s="13">
        <v>8280</v>
      </c>
      <c r="Y706" s="13" t="s">
        <v>4</v>
      </c>
    </row>
    <row r="707" spans="21:25" x14ac:dyDescent="0.2">
      <c r="U707" s="13">
        <f t="shared" si="10"/>
        <v>473.16</v>
      </c>
      <c r="V707" s="13">
        <v>10.86</v>
      </c>
      <c r="W707" s="13">
        <v>-7.0000000000000007E-2</v>
      </c>
      <c r="X707" s="13">
        <v>8300</v>
      </c>
      <c r="Y707" s="13" t="s">
        <v>4</v>
      </c>
    </row>
    <row r="708" spans="21:25" x14ac:dyDescent="0.2">
      <c r="U708" s="13">
        <f t="shared" si="10"/>
        <v>473.17</v>
      </c>
      <c r="V708" s="13">
        <v>10.87</v>
      </c>
      <c r="W708" s="13">
        <v>-0.06</v>
      </c>
      <c r="X708" s="13">
        <v>8340</v>
      </c>
      <c r="Y708" s="13" t="s">
        <v>4</v>
      </c>
    </row>
    <row r="709" spans="21:25" x14ac:dyDescent="0.2">
      <c r="U709" s="13">
        <f t="shared" si="10"/>
        <v>473.18</v>
      </c>
      <c r="V709" s="13">
        <v>10.88</v>
      </c>
      <c r="W709" s="13">
        <v>-0.06</v>
      </c>
      <c r="X709" s="13">
        <v>8360</v>
      </c>
      <c r="Y709" s="13" t="s">
        <v>4</v>
      </c>
    </row>
    <row r="710" spans="21:25" x14ac:dyDescent="0.2">
      <c r="U710" s="13">
        <f t="shared" si="10"/>
        <v>473.19</v>
      </c>
      <c r="V710" s="13">
        <v>10.89</v>
      </c>
      <c r="W710" s="13">
        <v>-0.06</v>
      </c>
      <c r="X710" s="13">
        <v>8380</v>
      </c>
      <c r="Y710" s="13" t="s">
        <v>4</v>
      </c>
    </row>
    <row r="711" spans="21:25" x14ac:dyDescent="0.2">
      <c r="U711" s="13">
        <f t="shared" si="10"/>
        <v>473.2</v>
      </c>
      <c r="V711" s="13">
        <v>10.9</v>
      </c>
      <c r="W711" s="13">
        <v>-0.06</v>
      </c>
      <c r="X711" s="13">
        <v>8400</v>
      </c>
      <c r="Y711" s="13" t="s">
        <v>4</v>
      </c>
    </row>
    <row r="712" spans="21:25" x14ac:dyDescent="0.2">
      <c r="U712" s="13">
        <f t="shared" si="10"/>
        <v>473.21000000000004</v>
      </c>
      <c r="V712" s="13">
        <v>10.91</v>
      </c>
      <c r="W712" s="13">
        <v>-0.06</v>
      </c>
      <c r="X712" s="13">
        <v>8420</v>
      </c>
      <c r="Y712" s="13" t="s">
        <v>4</v>
      </c>
    </row>
    <row r="713" spans="21:25" x14ac:dyDescent="0.2">
      <c r="U713" s="13">
        <f t="shared" si="10"/>
        <v>473.22</v>
      </c>
      <c r="V713" s="13">
        <v>10.92</v>
      </c>
      <c r="W713" s="13">
        <v>-0.06</v>
      </c>
      <c r="X713" s="13">
        <v>8440</v>
      </c>
      <c r="Y713" s="13" t="s">
        <v>4</v>
      </c>
    </row>
    <row r="714" spans="21:25" x14ac:dyDescent="0.2">
      <c r="U714" s="13">
        <f t="shared" si="10"/>
        <v>473.23</v>
      </c>
      <c r="V714" s="13">
        <v>10.93</v>
      </c>
      <c r="W714" s="13">
        <v>-0.06</v>
      </c>
      <c r="X714" s="13">
        <v>8460</v>
      </c>
      <c r="Y714" s="13" t="s">
        <v>4</v>
      </c>
    </row>
    <row r="715" spans="21:25" x14ac:dyDescent="0.2">
      <c r="U715" s="13">
        <f t="shared" si="10"/>
        <v>473.24</v>
      </c>
      <c r="V715" s="13">
        <v>10.94</v>
      </c>
      <c r="W715" s="13">
        <v>-0.06</v>
      </c>
      <c r="X715" s="13">
        <v>8480</v>
      </c>
      <c r="Y715" s="13" t="s">
        <v>4</v>
      </c>
    </row>
    <row r="716" spans="21:25" x14ac:dyDescent="0.2">
      <c r="U716" s="13">
        <f t="shared" si="10"/>
        <v>473.25</v>
      </c>
      <c r="V716" s="13">
        <v>10.95</v>
      </c>
      <c r="W716" s="13">
        <v>-0.06</v>
      </c>
      <c r="X716" s="13">
        <v>8500</v>
      </c>
      <c r="Y716" s="13" t="s">
        <v>4</v>
      </c>
    </row>
    <row r="717" spans="21:25" x14ac:dyDescent="0.2">
      <c r="U717" s="13">
        <f t="shared" si="10"/>
        <v>473.26</v>
      </c>
      <c r="V717" s="13">
        <v>10.96</v>
      </c>
      <c r="W717" s="13">
        <v>-0.06</v>
      </c>
      <c r="X717" s="13">
        <v>8520</v>
      </c>
      <c r="Y717" s="13" t="s">
        <v>4</v>
      </c>
    </row>
    <row r="718" spans="21:25" x14ac:dyDescent="0.2">
      <c r="U718" s="13">
        <f t="shared" si="10"/>
        <v>473.27000000000004</v>
      </c>
      <c r="V718" s="13">
        <v>10.97</v>
      </c>
      <c r="W718" s="13">
        <v>-0.06</v>
      </c>
      <c r="X718" s="13">
        <v>8540</v>
      </c>
      <c r="Y718" s="13" t="s">
        <v>4</v>
      </c>
    </row>
    <row r="719" spans="21:25" x14ac:dyDescent="0.2">
      <c r="U719" s="13">
        <f t="shared" si="10"/>
        <v>473.28000000000003</v>
      </c>
      <c r="V719" s="13">
        <v>10.98</v>
      </c>
      <c r="W719" s="13">
        <v>-0.06</v>
      </c>
      <c r="X719" s="13">
        <v>8570</v>
      </c>
      <c r="Y719" s="13" t="s">
        <v>4</v>
      </c>
    </row>
    <row r="720" spans="21:25" x14ac:dyDescent="0.2">
      <c r="U720" s="13">
        <f t="shared" si="10"/>
        <v>473.29</v>
      </c>
      <c r="V720" s="13">
        <v>10.99</v>
      </c>
      <c r="W720" s="13">
        <v>-0.06</v>
      </c>
      <c r="X720" s="13">
        <v>8590</v>
      </c>
      <c r="Y720" s="13" t="s">
        <v>4</v>
      </c>
    </row>
    <row r="721" spans="21:25" x14ac:dyDescent="0.2">
      <c r="U721" s="13">
        <f t="shared" si="10"/>
        <v>473.3</v>
      </c>
      <c r="V721" s="13">
        <v>11</v>
      </c>
      <c r="W721" s="13">
        <v>-0.06</v>
      </c>
      <c r="X721" s="13">
        <v>8610</v>
      </c>
      <c r="Y721" s="13" t="s">
        <v>4</v>
      </c>
    </row>
    <row r="722" spans="21:25" x14ac:dyDescent="0.2">
      <c r="U722" s="13">
        <f t="shared" si="10"/>
        <v>473.31</v>
      </c>
      <c r="V722" s="13">
        <v>11.01</v>
      </c>
      <c r="W722" s="13">
        <v>-0.06</v>
      </c>
      <c r="X722" s="13">
        <v>8630</v>
      </c>
      <c r="Y722" s="13" t="s">
        <v>4</v>
      </c>
    </row>
    <row r="723" spans="21:25" x14ac:dyDescent="0.2">
      <c r="U723" s="13">
        <f t="shared" si="10"/>
        <v>473.32</v>
      </c>
      <c r="V723" s="13">
        <v>11.02</v>
      </c>
      <c r="W723" s="13">
        <v>-0.06</v>
      </c>
      <c r="X723" s="13">
        <v>8650</v>
      </c>
      <c r="Y723" s="13" t="s">
        <v>4</v>
      </c>
    </row>
    <row r="724" spans="21:25" x14ac:dyDescent="0.2">
      <c r="U724" s="13">
        <f t="shared" si="10"/>
        <v>473.33</v>
      </c>
      <c r="V724" s="13">
        <v>11.03</v>
      </c>
      <c r="W724" s="13">
        <v>-0.06</v>
      </c>
      <c r="X724" s="13">
        <v>8670</v>
      </c>
      <c r="Y724" s="13" t="s">
        <v>4</v>
      </c>
    </row>
    <row r="725" spans="21:25" x14ac:dyDescent="0.2">
      <c r="U725" s="13">
        <f t="shared" si="10"/>
        <v>473.34000000000003</v>
      </c>
      <c r="V725" s="13">
        <v>11.04</v>
      </c>
      <c r="W725" s="13">
        <v>-0.06</v>
      </c>
      <c r="X725" s="13">
        <v>8690</v>
      </c>
      <c r="Y725" s="13" t="s">
        <v>4</v>
      </c>
    </row>
    <row r="726" spans="21:25" x14ac:dyDescent="0.2">
      <c r="U726" s="13">
        <f t="shared" ref="U726:U789" si="11">462.3+V726</f>
        <v>473.35</v>
      </c>
      <c r="V726" s="13">
        <v>11.05</v>
      </c>
      <c r="W726" s="13">
        <v>-0.06</v>
      </c>
      <c r="X726" s="13">
        <v>8710</v>
      </c>
      <c r="Y726" s="13" t="s">
        <v>4</v>
      </c>
    </row>
    <row r="727" spans="21:25" x14ac:dyDescent="0.2">
      <c r="U727" s="13">
        <f t="shared" si="11"/>
        <v>473.36</v>
      </c>
      <c r="V727" s="13">
        <v>11.06</v>
      </c>
      <c r="W727" s="13">
        <v>-0.06</v>
      </c>
      <c r="X727" s="13">
        <v>8730</v>
      </c>
      <c r="Y727" s="13" t="s">
        <v>4</v>
      </c>
    </row>
    <row r="728" spans="21:25" x14ac:dyDescent="0.2">
      <c r="U728" s="13">
        <f t="shared" si="11"/>
        <v>473.37</v>
      </c>
      <c r="V728" s="13">
        <v>11.07</v>
      </c>
      <c r="W728" s="13">
        <v>-0.06</v>
      </c>
      <c r="X728" s="13">
        <v>8750</v>
      </c>
      <c r="Y728" s="13" t="s">
        <v>4</v>
      </c>
    </row>
    <row r="729" spans="21:25" x14ac:dyDescent="0.2">
      <c r="U729" s="13">
        <f t="shared" si="11"/>
        <v>473.38</v>
      </c>
      <c r="V729" s="13">
        <v>11.08</v>
      </c>
      <c r="W729" s="13">
        <v>-0.06</v>
      </c>
      <c r="X729" s="13">
        <v>8770</v>
      </c>
      <c r="Y729" s="13" t="s">
        <v>4</v>
      </c>
    </row>
    <row r="730" spans="21:25" x14ac:dyDescent="0.2">
      <c r="U730" s="13">
        <f t="shared" si="11"/>
        <v>473.39</v>
      </c>
      <c r="V730" s="13">
        <v>11.09</v>
      </c>
      <c r="W730" s="13">
        <v>-0.06</v>
      </c>
      <c r="X730" s="13">
        <v>8800</v>
      </c>
      <c r="Y730" s="13" t="s">
        <v>4</v>
      </c>
    </row>
    <row r="731" spans="21:25" x14ac:dyDescent="0.2">
      <c r="U731" s="13">
        <f t="shared" si="11"/>
        <v>473.40000000000003</v>
      </c>
      <c r="V731" s="13">
        <v>11.1</v>
      </c>
      <c r="W731" s="13">
        <v>-0.06</v>
      </c>
      <c r="X731" s="13">
        <v>8820</v>
      </c>
      <c r="Y731" s="13" t="s">
        <v>4</v>
      </c>
    </row>
    <row r="732" spans="21:25" x14ac:dyDescent="0.2">
      <c r="U732" s="13">
        <f t="shared" si="11"/>
        <v>473.41</v>
      </c>
      <c r="V732" s="13">
        <v>11.11</v>
      </c>
      <c r="W732" s="13">
        <v>-0.06</v>
      </c>
      <c r="X732" s="13">
        <v>8840</v>
      </c>
      <c r="Y732" s="13" t="s">
        <v>4</v>
      </c>
    </row>
    <row r="733" spans="21:25" x14ac:dyDescent="0.2">
      <c r="U733" s="13">
        <f t="shared" si="11"/>
        <v>473.42</v>
      </c>
      <c r="V733" s="13">
        <v>11.12</v>
      </c>
      <c r="W733" s="13">
        <v>-0.06</v>
      </c>
      <c r="X733" s="13">
        <v>8860</v>
      </c>
      <c r="Y733" s="13" t="s">
        <v>4</v>
      </c>
    </row>
    <row r="734" spans="21:25" x14ac:dyDescent="0.2">
      <c r="U734" s="13">
        <f t="shared" si="11"/>
        <v>473.43</v>
      </c>
      <c r="V734" s="13">
        <v>11.13</v>
      </c>
      <c r="W734" s="13">
        <v>-0.06</v>
      </c>
      <c r="X734" s="13">
        <v>8880</v>
      </c>
      <c r="Y734" s="13" t="s">
        <v>4</v>
      </c>
    </row>
    <row r="735" spans="21:25" x14ac:dyDescent="0.2">
      <c r="U735" s="13">
        <f t="shared" si="11"/>
        <v>473.44</v>
      </c>
      <c r="V735" s="13">
        <v>11.14</v>
      </c>
      <c r="W735" s="13">
        <v>-0.06</v>
      </c>
      <c r="X735" s="13">
        <v>8900</v>
      </c>
      <c r="Y735" s="13" t="s">
        <v>4</v>
      </c>
    </row>
    <row r="736" spans="21:25" x14ac:dyDescent="0.2">
      <c r="U736" s="13">
        <f t="shared" si="11"/>
        <v>473.45</v>
      </c>
      <c r="V736" s="13">
        <v>11.15</v>
      </c>
      <c r="W736" s="13">
        <v>-0.06</v>
      </c>
      <c r="X736" s="13">
        <v>8920</v>
      </c>
      <c r="Y736" s="13" t="s">
        <v>4</v>
      </c>
    </row>
    <row r="737" spans="21:25" x14ac:dyDescent="0.2">
      <c r="U737" s="13">
        <f t="shared" si="11"/>
        <v>473.46000000000004</v>
      </c>
      <c r="V737" s="13">
        <v>11.16</v>
      </c>
      <c r="W737" s="13">
        <v>-0.06</v>
      </c>
      <c r="X737" s="13">
        <v>8940</v>
      </c>
      <c r="Y737" s="13" t="s">
        <v>4</v>
      </c>
    </row>
    <row r="738" spans="21:25" x14ac:dyDescent="0.2">
      <c r="U738" s="13">
        <f t="shared" si="11"/>
        <v>473.47</v>
      </c>
      <c r="V738" s="13">
        <v>11.17</v>
      </c>
      <c r="W738" s="13">
        <v>-0.06</v>
      </c>
      <c r="X738" s="13">
        <v>8960</v>
      </c>
      <c r="Y738" s="13" t="s">
        <v>4</v>
      </c>
    </row>
    <row r="739" spans="21:25" x14ac:dyDescent="0.2">
      <c r="U739" s="13">
        <f t="shared" si="11"/>
        <v>473.48</v>
      </c>
      <c r="V739" s="13">
        <v>11.18</v>
      </c>
      <c r="W739" s="13">
        <v>-0.06</v>
      </c>
      <c r="X739" s="13">
        <v>8980</v>
      </c>
      <c r="Y739" s="13" t="s">
        <v>4</v>
      </c>
    </row>
    <row r="740" spans="21:25" x14ac:dyDescent="0.2">
      <c r="U740" s="13">
        <f t="shared" si="11"/>
        <v>473.49</v>
      </c>
      <c r="V740" s="13">
        <v>11.19</v>
      </c>
      <c r="W740" s="13">
        <v>-0.06</v>
      </c>
      <c r="X740" s="13">
        <v>9010</v>
      </c>
      <c r="Y740" s="13" t="s">
        <v>4</v>
      </c>
    </row>
    <row r="741" spans="21:25" x14ac:dyDescent="0.2">
      <c r="U741" s="13">
        <f t="shared" si="11"/>
        <v>473.5</v>
      </c>
      <c r="V741" s="13">
        <v>11.2</v>
      </c>
      <c r="W741" s="13">
        <v>-0.06</v>
      </c>
      <c r="X741" s="13">
        <v>9030</v>
      </c>
      <c r="Y741" s="13" t="s">
        <v>4</v>
      </c>
    </row>
    <row r="742" spans="21:25" x14ac:dyDescent="0.2">
      <c r="U742" s="13">
        <f t="shared" si="11"/>
        <v>473.51</v>
      </c>
      <c r="V742" s="13">
        <v>11.21</v>
      </c>
      <c r="W742" s="13">
        <v>-0.06</v>
      </c>
      <c r="X742" s="13">
        <v>9050</v>
      </c>
      <c r="Y742" s="13" t="s">
        <v>4</v>
      </c>
    </row>
    <row r="743" spans="21:25" x14ac:dyDescent="0.2">
      <c r="U743" s="13">
        <f t="shared" si="11"/>
        <v>473.52000000000004</v>
      </c>
      <c r="V743" s="13">
        <v>11.22</v>
      </c>
      <c r="W743" s="13">
        <v>-0.06</v>
      </c>
      <c r="X743" s="13">
        <v>9070</v>
      </c>
      <c r="Y743" s="13" t="s">
        <v>4</v>
      </c>
    </row>
    <row r="744" spans="21:25" x14ac:dyDescent="0.2">
      <c r="U744" s="13">
        <f t="shared" si="11"/>
        <v>473.53000000000003</v>
      </c>
      <c r="V744" s="13">
        <v>11.23</v>
      </c>
      <c r="W744" s="13">
        <v>-0.06</v>
      </c>
      <c r="X744" s="13">
        <v>9090</v>
      </c>
      <c r="Y744" s="13" t="s">
        <v>4</v>
      </c>
    </row>
    <row r="745" spans="21:25" x14ac:dyDescent="0.2">
      <c r="U745" s="13">
        <f t="shared" si="11"/>
        <v>473.54</v>
      </c>
      <c r="V745" s="13">
        <v>11.24</v>
      </c>
      <c r="W745" s="13">
        <v>-0.06</v>
      </c>
      <c r="X745" s="13">
        <v>9110</v>
      </c>
      <c r="Y745" s="13" t="s">
        <v>4</v>
      </c>
    </row>
    <row r="746" spans="21:25" x14ac:dyDescent="0.2">
      <c r="U746" s="13">
        <f t="shared" si="11"/>
        <v>473.55</v>
      </c>
      <c r="V746" s="13">
        <v>11.25</v>
      </c>
      <c r="W746" s="13">
        <v>-0.06</v>
      </c>
      <c r="X746" s="13">
        <v>9130</v>
      </c>
      <c r="Y746" s="13" t="s">
        <v>4</v>
      </c>
    </row>
    <row r="747" spans="21:25" x14ac:dyDescent="0.2">
      <c r="U747" s="13">
        <f t="shared" si="11"/>
        <v>473.56</v>
      </c>
      <c r="V747" s="13">
        <v>11.26</v>
      </c>
      <c r="W747" s="13">
        <v>-0.06</v>
      </c>
      <c r="X747" s="13">
        <v>9160</v>
      </c>
      <c r="Y747" s="13" t="s">
        <v>4</v>
      </c>
    </row>
    <row r="748" spans="21:25" x14ac:dyDescent="0.2">
      <c r="U748" s="13">
        <f t="shared" si="11"/>
        <v>473.57</v>
      </c>
      <c r="V748" s="13">
        <v>11.27</v>
      </c>
      <c r="W748" s="13">
        <v>-0.06</v>
      </c>
      <c r="X748" s="13">
        <v>9180</v>
      </c>
      <c r="Y748" s="13" t="s">
        <v>4</v>
      </c>
    </row>
    <row r="749" spans="21:25" x14ac:dyDescent="0.2">
      <c r="U749" s="13">
        <f t="shared" si="11"/>
        <v>473.58</v>
      </c>
      <c r="V749" s="13">
        <v>11.28</v>
      </c>
      <c r="W749" s="13">
        <v>-0.06</v>
      </c>
      <c r="X749" s="13">
        <v>9200</v>
      </c>
      <c r="Y749" s="13" t="s">
        <v>4</v>
      </c>
    </row>
    <row r="750" spans="21:25" x14ac:dyDescent="0.2">
      <c r="U750" s="13">
        <f t="shared" si="11"/>
        <v>473.59000000000003</v>
      </c>
      <c r="V750" s="13">
        <v>11.29</v>
      </c>
      <c r="W750" s="13">
        <v>-0.06</v>
      </c>
      <c r="X750" s="13">
        <v>9220</v>
      </c>
      <c r="Y750" s="13" t="s">
        <v>4</v>
      </c>
    </row>
    <row r="751" spans="21:25" x14ac:dyDescent="0.2">
      <c r="U751" s="13">
        <f t="shared" si="11"/>
        <v>473.6</v>
      </c>
      <c r="V751" s="13">
        <v>11.3</v>
      </c>
      <c r="W751" s="13">
        <v>-0.06</v>
      </c>
      <c r="X751" s="13">
        <v>9240</v>
      </c>
      <c r="Y751" s="13" t="s">
        <v>4</v>
      </c>
    </row>
    <row r="752" spans="21:25" x14ac:dyDescent="0.2">
      <c r="U752" s="13">
        <f t="shared" si="11"/>
        <v>473.61</v>
      </c>
      <c r="V752" s="13">
        <v>11.31</v>
      </c>
      <c r="W752" s="13">
        <v>-0.06</v>
      </c>
      <c r="X752" s="13">
        <v>9260</v>
      </c>
      <c r="Y752" s="13" t="s">
        <v>4</v>
      </c>
    </row>
    <row r="753" spans="21:25" x14ac:dyDescent="0.2">
      <c r="U753" s="13">
        <f t="shared" si="11"/>
        <v>473.62</v>
      </c>
      <c r="V753" s="13">
        <v>11.32</v>
      </c>
      <c r="W753" s="13">
        <v>-0.06</v>
      </c>
      <c r="X753" s="13">
        <v>9280</v>
      </c>
      <c r="Y753" s="13" t="s">
        <v>4</v>
      </c>
    </row>
    <row r="754" spans="21:25" x14ac:dyDescent="0.2">
      <c r="U754" s="13">
        <f t="shared" si="11"/>
        <v>473.63</v>
      </c>
      <c r="V754" s="13">
        <v>11.33</v>
      </c>
      <c r="W754" s="13">
        <v>-0.06</v>
      </c>
      <c r="X754" s="13">
        <v>9310</v>
      </c>
      <c r="Y754" s="13" t="s">
        <v>4</v>
      </c>
    </row>
    <row r="755" spans="21:25" x14ac:dyDescent="0.2">
      <c r="U755" s="13">
        <f t="shared" si="11"/>
        <v>473.64</v>
      </c>
      <c r="V755" s="13">
        <v>11.34</v>
      </c>
      <c r="W755" s="13">
        <v>-0.06</v>
      </c>
      <c r="X755" s="13">
        <v>9330</v>
      </c>
      <c r="Y755" s="13" t="s">
        <v>4</v>
      </c>
    </row>
    <row r="756" spans="21:25" x14ac:dyDescent="0.2">
      <c r="U756" s="13">
        <f t="shared" si="11"/>
        <v>473.65000000000003</v>
      </c>
      <c r="V756" s="13">
        <v>11.35</v>
      </c>
      <c r="W756" s="13">
        <v>-0.06</v>
      </c>
      <c r="X756" s="13">
        <v>9350</v>
      </c>
      <c r="Y756" s="13" t="s">
        <v>4</v>
      </c>
    </row>
    <row r="757" spans="21:25" x14ac:dyDescent="0.2">
      <c r="U757" s="13">
        <f t="shared" si="11"/>
        <v>473.66</v>
      </c>
      <c r="V757" s="13">
        <v>11.36</v>
      </c>
      <c r="W757" s="13">
        <v>-0.06</v>
      </c>
      <c r="X757" s="13">
        <v>9370</v>
      </c>
      <c r="Y757" s="13" t="s">
        <v>4</v>
      </c>
    </row>
    <row r="758" spans="21:25" x14ac:dyDescent="0.2">
      <c r="U758" s="13">
        <f t="shared" si="11"/>
        <v>473.67</v>
      </c>
      <c r="V758" s="13">
        <v>11.37</v>
      </c>
      <c r="W758" s="13">
        <v>-0.06</v>
      </c>
      <c r="X758" s="13">
        <v>9390</v>
      </c>
      <c r="Y758" s="13" t="s">
        <v>4</v>
      </c>
    </row>
    <row r="759" spans="21:25" x14ac:dyDescent="0.2">
      <c r="U759" s="13">
        <f t="shared" si="11"/>
        <v>473.68</v>
      </c>
      <c r="V759" s="13">
        <v>11.38</v>
      </c>
      <c r="W759" s="13">
        <v>-0.06</v>
      </c>
      <c r="X759" s="13">
        <v>9410</v>
      </c>
      <c r="Y759" s="13" t="s">
        <v>4</v>
      </c>
    </row>
    <row r="760" spans="21:25" x14ac:dyDescent="0.2">
      <c r="U760" s="13">
        <f t="shared" si="11"/>
        <v>473.69</v>
      </c>
      <c r="V760" s="13">
        <v>11.39</v>
      </c>
      <c r="W760" s="13">
        <v>-0.06</v>
      </c>
      <c r="X760" s="13">
        <v>9440</v>
      </c>
      <c r="Y760" s="13" t="s">
        <v>4</v>
      </c>
    </row>
    <row r="761" spans="21:25" x14ac:dyDescent="0.2">
      <c r="U761" s="13">
        <f t="shared" si="11"/>
        <v>473.7</v>
      </c>
      <c r="V761" s="13">
        <v>11.4</v>
      </c>
      <c r="W761" s="13">
        <v>-0.06</v>
      </c>
      <c r="X761" s="13">
        <v>9460</v>
      </c>
      <c r="Y761" s="13" t="s">
        <v>4</v>
      </c>
    </row>
    <row r="762" spans="21:25" x14ac:dyDescent="0.2">
      <c r="U762" s="13">
        <f t="shared" si="11"/>
        <v>473.71000000000004</v>
      </c>
      <c r="V762" s="13">
        <v>11.41</v>
      </c>
      <c r="W762" s="13">
        <v>-0.06</v>
      </c>
      <c r="X762" s="13">
        <v>9480</v>
      </c>
      <c r="Y762" s="13" t="s">
        <v>4</v>
      </c>
    </row>
    <row r="763" spans="21:25" x14ac:dyDescent="0.2">
      <c r="U763" s="13">
        <f t="shared" si="11"/>
        <v>473.72</v>
      </c>
      <c r="V763" s="13">
        <v>11.42</v>
      </c>
      <c r="W763" s="13">
        <v>-0.06</v>
      </c>
      <c r="X763" s="13">
        <v>9500</v>
      </c>
      <c r="Y763" s="13" t="s">
        <v>4</v>
      </c>
    </row>
    <row r="764" spans="21:25" x14ac:dyDescent="0.2">
      <c r="U764" s="13">
        <f t="shared" si="11"/>
        <v>473.73</v>
      </c>
      <c r="V764" s="13">
        <v>11.43</v>
      </c>
      <c r="W764" s="13">
        <v>-0.06</v>
      </c>
      <c r="X764" s="13">
        <v>9520</v>
      </c>
      <c r="Y764" s="13" t="s">
        <v>4</v>
      </c>
    </row>
    <row r="765" spans="21:25" x14ac:dyDescent="0.2">
      <c r="U765" s="13">
        <f t="shared" si="11"/>
        <v>473.74</v>
      </c>
      <c r="V765" s="13">
        <v>11.44</v>
      </c>
      <c r="W765" s="13">
        <v>-0.06</v>
      </c>
      <c r="X765" s="13">
        <v>9540</v>
      </c>
      <c r="Y765" s="13" t="s">
        <v>4</v>
      </c>
    </row>
    <row r="766" spans="21:25" x14ac:dyDescent="0.2">
      <c r="U766" s="13">
        <f t="shared" si="11"/>
        <v>473.75</v>
      </c>
      <c r="V766" s="13">
        <v>11.45</v>
      </c>
      <c r="W766" s="13">
        <v>-0.06</v>
      </c>
      <c r="X766" s="13">
        <v>9570</v>
      </c>
      <c r="Y766" s="13" t="s">
        <v>4</v>
      </c>
    </row>
    <row r="767" spans="21:25" x14ac:dyDescent="0.2">
      <c r="U767" s="13">
        <f t="shared" si="11"/>
        <v>473.76</v>
      </c>
      <c r="V767" s="13">
        <v>11.46</v>
      </c>
      <c r="W767" s="13">
        <v>-0.06</v>
      </c>
      <c r="X767" s="13">
        <v>9590</v>
      </c>
      <c r="Y767" s="13" t="s">
        <v>4</v>
      </c>
    </row>
    <row r="768" spans="21:25" x14ac:dyDescent="0.2">
      <c r="U768" s="13">
        <f t="shared" si="11"/>
        <v>473.77000000000004</v>
      </c>
      <c r="V768" s="13">
        <v>11.47</v>
      </c>
      <c r="W768" s="13">
        <v>-0.06</v>
      </c>
      <c r="X768" s="13">
        <v>9610</v>
      </c>
      <c r="Y768" s="13" t="s">
        <v>4</v>
      </c>
    </row>
    <row r="769" spans="21:25" x14ac:dyDescent="0.2">
      <c r="U769" s="13">
        <f t="shared" si="11"/>
        <v>473.78000000000003</v>
      </c>
      <c r="V769" s="13">
        <v>11.48</v>
      </c>
      <c r="W769" s="13">
        <v>-0.06</v>
      </c>
      <c r="X769" s="13">
        <v>9630</v>
      </c>
      <c r="Y769" s="13" t="s">
        <v>4</v>
      </c>
    </row>
    <row r="770" spans="21:25" x14ac:dyDescent="0.2">
      <c r="U770" s="13">
        <f t="shared" si="11"/>
        <v>473.79</v>
      </c>
      <c r="V770" s="13">
        <v>11.49</v>
      </c>
      <c r="W770" s="13">
        <v>-0.06</v>
      </c>
      <c r="X770" s="13">
        <v>9650</v>
      </c>
      <c r="Y770" s="13" t="s">
        <v>4</v>
      </c>
    </row>
    <row r="771" spans="21:25" x14ac:dyDescent="0.2">
      <c r="U771" s="13">
        <f t="shared" si="11"/>
        <v>473.8</v>
      </c>
      <c r="V771" s="13">
        <v>11.5</v>
      </c>
      <c r="W771" s="13">
        <v>-0.06</v>
      </c>
      <c r="X771" s="13">
        <v>9670</v>
      </c>
      <c r="Y771" s="13" t="s">
        <v>4</v>
      </c>
    </row>
    <row r="772" spans="21:25" x14ac:dyDescent="0.2">
      <c r="U772" s="13">
        <f t="shared" si="11"/>
        <v>473.81</v>
      </c>
      <c r="V772" s="13">
        <v>11.51</v>
      </c>
      <c r="W772" s="13">
        <v>-0.05</v>
      </c>
      <c r="X772" s="13">
        <v>9720</v>
      </c>
      <c r="Y772" s="13" t="s">
        <v>4</v>
      </c>
    </row>
    <row r="773" spans="21:25" x14ac:dyDescent="0.2">
      <c r="U773" s="13">
        <f t="shared" si="11"/>
        <v>473.82</v>
      </c>
      <c r="V773" s="13">
        <v>11.52</v>
      </c>
      <c r="W773" s="13">
        <v>-0.05</v>
      </c>
      <c r="X773" s="13">
        <v>9740</v>
      </c>
      <c r="Y773" s="13" t="s">
        <v>4</v>
      </c>
    </row>
    <row r="774" spans="21:25" x14ac:dyDescent="0.2">
      <c r="U774" s="13">
        <f t="shared" si="11"/>
        <v>473.83</v>
      </c>
      <c r="V774" s="13">
        <v>11.53</v>
      </c>
      <c r="W774" s="13">
        <v>-0.05</v>
      </c>
      <c r="X774" s="13">
        <v>9760</v>
      </c>
      <c r="Y774" s="13" t="s">
        <v>4</v>
      </c>
    </row>
    <row r="775" spans="21:25" x14ac:dyDescent="0.2">
      <c r="U775" s="13">
        <f t="shared" si="11"/>
        <v>473.84000000000003</v>
      </c>
      <c r="V775" s="13">
        <v>11.54</v>
      </c>
      <c r="W775" s="13">
        <v>-0.05</v>
      </c>
      <c r="X775" s="13">
        <v>9780</v>
      </c>
      <c r="Y775" s="13" t="s">
        <v>4</v>
      </c>
    </row>
    <row r="776" spans="21:25" x14ac:dyDescent="0.2">
      <c r="U776" s="13">
        <f t="shared" si="11"/>
        <v>473.85</v>
      </c>
      <c r="V776" s="13">
        <v>11.55</v>
      </c>
      <c r="W776" s="13">
        <v>-0.05</v>
      </c>
      <c r="X776" s="13">
        <v>9810</v>
      </c>
      <c r="Y776" s="13" t="s">
        <v>4</v>
      </c>
    </row>
    <row r="777" spans="21:25" x14ac:dyDescent="0.2">
      <c r="U777" s="13">
        <f t="shared" si="11"/>
        <v>473.86</v>
      </c>
      <c r="V777" s="13">
        <v>11.56</v>
      </c>
      <c r="W777" s="13">
        <v>-0.05</v>
      </c>
      <c r="X777" s="13">
        <v>9830</v>
      </c>
      <c r="Y777" s="13" t="s">
        <v>4</v>
      </c>
    </row>
    <row r="778" spans="21:25" x14ac:dyDescent="0.2">
      <c r="U778" s="13">
        <f t="shared" si="11"/>
        <v>473.87</v>
      </c>
      <c r="V778" s="13">
        <v>11.57</v>
      </c>
      <c r="W778" s="13">
        <v>-0.05</v>
      </c>
      <c r="X778" s="13">
        <v>9850</v>
      </c>
      <c r="Y778" s="13" t="s">
        <v>4</v>
      </c>
    </row>
    <row r="779" spans="21:25" x14ac:dyDescent="0.2">
      <c r="U779" s="13">
        <f t="shared" si="11"/>
        <v>473.88</v>
      </c>
      <c r="V779" s="13">
        <v>11.58</v>
      </c>
      <c r="W779" s="13">
        <v>-0.05</v>
      </c>
      <c r="X779" s="13">
        <v>9870</v>
      </c>
      <c r="Y779" s="13" t="s">
        <v>4</v>
      </c>
    </row>
    <row r="780" spans="21:25" x14ac:dyDescent="0.2">
      <c r="U780" s="13">
        <f t="shared" si="11"/>
        <v>473.89</v>
      </c>
      <c r="V780" s="13">
        <v>11.59</v>
      </c>
      <c r="W780" s="13">
        <v>-0.05</v>
      </c>
      <c r="X780" s="13">
        <v>9890</v>
      </c>
      <c r="Y780" s="13" t="s">
        <v>4</v>
      </c>
    </row>
    <row r="781" spans="21:25" x14ac:dyDescent="0.2">
      <c r="U781" s="13">
        <f t="shared" si="11"/>
        <v>473.90000000000003</v>
      </c>
      <c r="V781" s="13">
        <v>11.6</v>
      </c>
      <c r="W781" s="13">
        <v>-0.05</v>
      </c>
      <c r="X781" s="13">
        <v>9920</v>
      </c>
      <c r="Y781" s="13" t="s">
        <v>4</v>
      </c>
    </row>
    <row r="782" spans="21:25" x14ac:dyDescent="0.2">
      <c r="U782" s="13">
        <f t="shared" si="11"/>
        <v>473.91</v>
      </c>
      <c r="V782" s="13">
        <v>11.61</v>
      </c>
      <c r="W782" s="13">
        <v>-0.05</v>
      </c>
      <c r="X782" s="13">
        <v>9940</v>
      </c>
      <c r="Y782" s="13" t="s">
        <v>4</v>
      </c>
    </row>
    <row r="783" spans="21:25" x14ac:dyDescent="0.2">
      <c r="U783" s="13">
        <f t="shared" si="11"/>
        <v>473.92</v>
      </c>
      <c r="V783" s="13">
        <v>11.62</v>
      </c>
      <c r="W783" s="13">
        <v>-0.05</v>
      </c>
      <c r="X783" s="13">
        <v>9960</v>
      </c>
      <c r="Y783" s="13" t="s">
        <v>4</v>
      </c>
    </row>
    <row r="784" spans="21:25" x14ac:dyDescent="0.2">
      <c r="U784" s="13">
        <f t="shared" si="11"/>
        <v>473.93</v>
      </c>
      <c r="V784" s="13">
        <v>11.63</v>
      </c>
      <c r="W784" s="13">
        <v>-0.05</v>
      </c>
      <c r="X784" s="13">
        <v>9980</v>
      </c>
      <c r="Y784" s="13" t="s">
        <v>4</v>
      </c>
    </row>
    <row r="785" spans="21:25" x14ac:dyDescent="0.2">
      <c r="U785" s="13">
        <f t="shared" si="11"/>
        <v>473.94</v>
      </c>
      <c r="V785" s="13">
        <v>11.64</v>
      </c>
      <c r="W785" s="13">
        <v>-0.05</v>
      </c>
      <c r="X785" s="13">
        <v>10000</v>
      </c>
      <c r="Y785" s="13" t="s">
        <v>4</v>
      </c>
    </row>
    <row r="786" spans="21:25" x14ac:dyDescent="0.2">
      <c r="U786" s="13">
        <f t="shared" si="11"/>
        <v>473.95</v>
      </c>
      <c r="V786" s="13">
        <v>11.65</v>
      </c>
      <c r="W786" s="13">
        <v>-0.05</v>
      </c>
      <c r="X786" s="13">
        <v>10000</v>
      </c>
      <c r="Y786" s="13" t="s">
        <v>4</v>
      </c>
    </row>
    <row r="787" spans="21:25" x14ac:dyDescent="0.2">
      <c r="U787" s="13">
        <f t="shared" si="11"/>
        <v>473.96000000000004</v>
      </c>
      <c r="V787" s="13">
        <v>11.66</v>
      </c>
      <c r="W787" s="13">
        <v>-0.05</v>
      </c>
      <c r="X787" s="13">
        <v>10100</v>
      </c>
      <c r="Y787" s="13" t="s">
        <v>4</v>
      </c>
    </row>
    <row r="788" spans="21:25" x14ac:dyDescent="0.2">
      <c r="U788" s="13">
        <f t="shared" si="11"/>
        <v>473.97</v>
      </c>
      <c r="V788" s="13">
        <v>11.67</v>
      </c>
      <c r="W788" s="13">
        <v>-0.05</v>
      </c>
      <c r="X788" s="13">
        <v>10100</v>
      </c>
      <c r="Y788" s="13" t="s">
        <v>4</v>
      </c>
    </row>
    <row r="789" spans="21:25" x14ac:dyDescent="0.2">
      <c r="U789" s="13">
        <f t="shared" si="11"/>
        <v>473.98</v>
      </c>
      <c r="V789" s="13">
        <v>11.68</v>
      </c>
      <c r="W789" s="13">
        <v>-0.05</v>
      </c>
      <c r="X789" s="13">
        <v>10100</v>
      </c>
      <c r="Y789" s="13" t="s">
        <v>4</v>
      </c>
    </row>
    <row r="790" spans="21:25" x14ac:dyDescent="0.2">
      <c r="U790" s="13">
        <f t="shared" ref="U790:U853" si="12">462.3+V790</f>
        <v>473.99</v>
      </c>
      <c r="V790" s="13">
        <v>11.69</v>
      </c>
      <c r="W790" s="13">
        <v>-0.05</v>
      </c>
      <c r="X790" s="13">
        <v>10100</v>
      </c>
      <c r="Y790" s="13" t="s">
        <v>4</v>
      </c>
    </row>
    <row r="791" spans="21:25" x14ac:dyDescent="0.2">
      <c r="U791" s="13">
        <f t="shared" si="12"/>
        <v>474</v>
      </c>
      <c r="V791" s="13">
        <v>11.7</v>
      </c>
      <c r="W791" s="13">
        <v>-0.05</v>
      </c>
      <c r="X791" s="13">
        <v>10100</v>
      </c>
      <c r="Y791" s="13" t="s">
        <v>4</v>
      </c>
    </row>
    <row r="792" spans="21:25" x14ac:dyDescent="0.2">
      <c r="U792" s="13">
        <f t="shared" si="12"/>
        <v>474.01</v>
      </c>
      <c r="V792" s="13">
        <v>11.71</v>
      </c>
      <c r="W792" s="13">
        <v>-0.05</v>
      </c>
      <c r="X792" s="13">
        <v>10200</v>
      </c>
      <c r="Y792" s="13" t="s">
        <v>4</v>
      </c>
    </row>
    <row r="793" spans="21:25" x14ac:dyDescent="0.2">
      <c r="U793" s="13">
        <f t="shared" si="12"/>
        <v>474.02000000000004</v>
      </c>
      <c r="V793" s="13">
        <v>11.72</v>
      </c>
      <c r="W793" s="13">
        <v>-0.05</v>
      </c>
      <c r="X793" s="13">
        <v>10200</v>
      </c>
      <c r="Y793" s="13" t="s">
        <v>4</v>
      </c>
    </row>
    <row r="794" spans="21:25" x14ac:dyDescent="0.2">
      <c r="U794" s="13">
        <f t="shared" si="12"/>
        <v>474.03000000000003</v>
      </c>
      <c r="V794" s="13">
        <v>11.73</v>
      </c>
      <c r="W794" s="13">
        <v>-0.05</v>
      </c>
      <c r="X794" s="13">
        <v>10200</v>
      </c>
      <c r="Y794" s="13" t="s">
        <v>4</v>
      </c>
    </row>
    <row r="795" spans="21:25" x14ac:dyDescent="0.2">
      <c r="U795" s="13">
        <f t="shared" si="12"/>
        <v>474.04</v>
      </c>
      <c r="V795" s="13">
        <v>11.74</v>
      </c>
      <c r="W795" s="13">
        <v>-0.05</v>
      </c>
      <c r="X795" s="13">
        <v>10200</v>
      </c>
      <c r="Y795" s="13" t="s">
        <v>4</v>
      </c>
    </row>
    <row r="796" spans="21:25" x14ac:dyDescent="0.2">
      <c r="U796" s="13">
        <f t="shared" si="12"/>
        <v>474.05</v>
      </c>
      <c r="V796" s="13">
        <v>11.75</v>
      </c>
      <c r="W796" s="13">
        <v>-0.05</v>
      </c>
      <c r="X796" s="13">
        <v>10300</v>
      </c>
      <c r="Y796" s="13" t="s">
        <v>4</v>
      </c>
    </row>
    <row r="797" spans="21:25" x14ac:dyDescent="0.2">
      <c r="U797" s="13">
        <f t="shared" si="12"/>
        <v>474.06</v>
      </c>
      <c r="V797" s="13">
        <v>11.76</v>
      </c>
      <c r="W797" s="13">
        <v>-0.05</v>
      </c>
      <c r="X797" s="13">
        <v>10300</v>
      </c>
      <c r="Y797" s="13" t="s">
        <v>4</v>
      </c>
    </row>
    <row r="798" spans="21:25" x14ac:dyDescent="0.2">
      <c r="U798" s="13">
        <f t="shared" si="12"/>
        <v>474.07</v>
      </c>
      <c r="V798" s="13">
        <v>11.77</v>
      </c>
      <c r="W798" s="13">
        <v>-0.05</v>
      </c>
      <c r="X798" s="13">
        <v>10300</v>
      </c>
      <c r="Y798" s="13" t="s">
        <v>4</v>
      </c>
    </row>
    <row r="799" spans="21:25" x14ac:dyDescent="0.2">
      <c r="U799" s="13">
        <f t="shared" si="12"/>
        <v>474.08</v>
      </c>
      <c r="V799" s="13">
        <v>11.78</v>
      </c>
      <c r="W799" s="13">
        <v>-0.05</v>
      </c>
      <c r="X799" s="13">
        <v>10300</v>
      </c>
      <c r="Y799" s="13" t="s">
        <v>4</v>
      </c>
    </row>
    <row r="800" spans="21:25" x14ac:dyDescent="0.2">
      <c r="U800" s="13">
        <f t="shared" si="12"/>
        <v>474.09000000000003</v>
      </c>
      <c r="V800" s="13">
        <v>11.79</v>
      </c>
      <c r="W800" s="13">
        <v>-0.05</v>
      </c>
      <c r="X800" s="13">
        <v>10300</v>
      </c>
      <c r="Y800" s="13" t="s">
        <v>4</v>
      </c>
    </row>
    <row r="801" spans="21:25" x14ac:dyDescent="0.2">
      <c r="U801" s="13">
        <f t="shared" si="12"/>
        <v>474.1</v>
      </c>
      <c r="V801" s="13">
        <v>11.8</v>
      </c>
      <c r="W801" s="13">
        <v>-0.05</v>
      </c>
      <c r="X801" s="13">
        <v>10400</v>
      </c>
      <c r="Y801" s="13" t="s">
        <v>4</v>
      </c>
    </row>
    <row r="802" spans="21:25" x14ac:dyDescent="0.2">
      <c r="U802" s="13">
        <f t="shared" si="12"/>
        <v>474.11</v>
      </c>
      <c r="V802" s="13">
        <v>11.81</v>
      </c>
      <c r="W802" s="13">
        <v>-0.05</v>
      </c>
      <c r="X802" s="13">
        <v>10400</v>
      </c>
      <c r="Y802" s="13" t="s">
        <v>4</v>
      </c>
    </row>
    <row r="803" spans="21:25" x14ac:dyDescent="0.2">
      <c r="U803" s="13">
        <f t="shared" si="12"/>
        <v>474.12</v>
      </c>
      <c r="V803" s="13">
        <v>11.82</v>
      </c>
      <c r="W803" s="13">
        <v>-0.05</v>
      </c>
      <c r="X803" s="13">
        <v>10400</v>
      </c>
      <c r="Y803" s="13" t="s">
        <v>4</v>
      </c>
    </row>
    <row r="804" spans="21:25" x14ac:dyDescent="0.2">
      <c r="U804" s="13">
        <f t="shared" si="12"/>
        <v>474.13</v>
      </c>
      <c r="V804" s="13">
        <v>11.83</v>
      </c>
      <c r="W804" s="13">
        <v>-0.05</v>
      </c>
      <c r="X804" s="13">
        <v>10400</v>
      </c>
      <c r="Y804" s="13" t="s">
        <v>4</v>
      </c>
    </row>
    <row r="805" spans="21:25" x14ac:dyDescent="0.2">
      <c r="U805" s="13">
        <f t="shared" si="12"/>
        <v>474.14</v>
      </c>
      <c r="V805" s="13">
        <v>11.84</v>
      </c>
      <c r="W805" s="13">
        <v>-0.05</v>
      </c>
      <c r="X805" s="13">
        <v>10500</v>
      </c>
      <c r="Y805" s="13" t="s">
        <v>4</v>
      </c>
    </row>
    <row r="806" spans="21:25" x14ac:dyDescent="0.2">
      <c r="U806" s="13">
        <f t="shared" si="12"/>
        <v>474.15000000000003</v>
      </c>
      <c r="V806" s="13">
        <v>11.85</v>
      </c>
      <c r="W806" s="13">
        <v>-0.05</v>
      </c>
      <c r="X806" s="13">
        <v>10500</v>
      </c>
      <c r="Y806" s="13" t="s">
        <v>4</v>
      </c>
    </row>
    <row r="807" spans="21:25" x14ac:dyDescent="0.2">
      <c r="U807" s="13">
        <f t="shared" si="12"/>
        <v>474.16</v>
      </c>
      <c r="V807" s="13">
        <v>11.86</v>
      </c>
      <c r="W807" s="13">
        <v>-0.05</v>
      </c>
      <c r="X807" s="13">
        <v>10500</v>
      </c>
      <c r="Y807" s="13" t="s">
        <v>4</v>
      </c>
    </row>
    <row r="808" spans="21:25" x14ac:dyDescent="0.2">
      <c r="U808" s="13">
        <f t="shared" si="12"/>
        <v>474.17</v>
      </c>
      <c r="V808" s="13">
        <v>11.87</v>
      </c>
      <c r="W808" s="13">
        <v>-0.05</v>
      </c>
      <c r="X808" s="13">
        <v>10500</v>
      </c>
      <c r="Y808" s="13" t="s">
        <v>4</v>
      </c>
    </row>
    <row r="809" spans="21:25" x14ac:dyDescent="0.2">
      <c r="U809" s="13">
        <f t="shared" si="12"/>
        <v>474.18</v>
      </c>
      <c r="V809" s="13">
        <v>11.88</v>
      </c>
      <c r="W809" s="13">
        <v>-0.05</v>
      </c>
      <c r="X809" s="13">
        <v>10500</v>
      </c>
      <c r="Y809" s="13" t="s">
        <v>4</v>
      </c>
    </row>
    <row r="810" spans="21:25" x14ac:dyDescent="0.2">
      <c r="U810" s="13">
        <f t="shared" si="12"/>
        <v>474.19</v>
      </c>
      <c r="V810" s="13">
        <v>11.89</v>
      </c>
      <c r="W810" s="13">
        <v>-0.05</v>
      </c>
      <c r="X810" s="13">
        <v>10600</v>
      </c>
      <c r="Y810" s="13" t="s">
        <v>4</v>
      </c>
    </row>
    <row r="811" spans="21:25" x14ac:dyDescent="0.2">
      <c r="U811" s="13">
        <f t="shared" si="12"/>
        <v>474.2</v>
      </c>
      <c r="V811" s="13">
        <v>11.9</v>
      </c>
      <c r="W811" s="13">
        <v>-0.05</v>
      </c>
      <c r="X811" s="13">
        <v>10600</v>
      </c>
      <c r="Y811" s="13" t="s">
        <v>4</v>
      </c>
    </row>
    <row r="812" spans="21:25" x14ac:dyDescent="0.2">
      <c r="U812" s="13">
        <f t="shared" si="12"/>
        <v>474.21000000000004</v>
      </c>
      <c r="V812" s="13">
        <v>11.91</v>
      </c>
      <c r="W812" s="13">
        <v>-0.05</v>
      </c>
      <c r="X812" s="13">
        <v>10600</v>
      </c>
      <c r="Y812" s="13" t="s">
        <v>4</v>
      </c>
    </row>
    <row r="813" spans="21:25" x14ac:dyDescent="0.2">
      <c r="U813" s="13">
        <f t="shared" si="12"/>
        <v>474.22</v>
      </c>
      <c r="V813" s="13">
        <v>11.92</v>
      </c>
      <c r="W813" s="13">
        <v>-0.05</v>
      </c>
      <c r="X813" s="13">
        <v>10600</v>
      </c>
      <c r="Y813" s="13" t="s">
        <v>4</v>
      </c>
    </row>
    <row r="814" spans="21:25" x14ac:dyDescent="0.2">
      <c r="U814" s="13">
        <f t="shared" si="12"/>
        <v>474.23</v>
      </c>
      <c r="V814" s="13">
        <v>11.93</v>
      </c>
      <c r="W814" s="13">
        <v>-0.05</v>
      </c>
      <c r="X814" s="13">
        <v>10700</v>
      </c>
      <c r="Y814" s="13" t="s">
        <v>4</v>
      </c>
    </row>
    <row r="815" spans="21:25" x14ac:dyDescent="0.2">
      <c r="U815" s="13">
        <f t="shared" si="12"/>
        <v>474.24</v>
      </c>
      <c r="V815" s="13">
        <v>11.94</v>
      </c>
      <c r="W815" s="13">
        <v>-0.05</v>
      </c>
      <c r="X815" s="13">
        <v>10700</v>
      </c>
      <c r="Y815" s="13" t="s">
        <v>4</v>
      </c>
    </row>
    <row r="816" spans="21:25" x14ac:dyDescent="0.2">
      <c r="U816" s="13">
        <f t="shared" si="12"/>
        <v>474.25</v>
      </c>
      <c r="V816" s="13">
        <v>11.95</v>
      </c>
      <c r="W816" s="13">
        <v>-0.05</v>
      </c>
      <c r="X816" s="13">
        <v>10700</v>
      </c>
      <c r="Y816" s="13" t="s">
        <v>4</v>
      </c>
    </row>
    <row r="817" spans="21:25" x14ac:dyDescent="0.2">
      <c r="U817" s="13">
        <f t="shared" si="12"/>
        <v>474.26</v>
      </c>
      <c r="V817" s="13">
        <v>11.96</v>
      </c>
      <c r="W817" s="13">
        <v>-0.05</v>
      </c>
      <c r="X817" s="13">
        <v>10700</v>
      </c>
      <c r="Y817" s="13" t="s">
        <v>4</v>
      </c>
    </row>
    <row r="818" spans="21:25" x14ac:dyDescent="0.2">
      <c r="U818" s="13">
        <f t="shared" si="12"/>
        <v>474.27000000000004</v>
      </c>
      <c r="V818" s="13">
        <v>11.97</v>
      </c>
      <c r="W818" s="13">
        <v>-0.05</v>
      </c>
      <c r="X818" s="13">
        <v>10800</v>
      </c>
      <c r="Y818" s="13" t="s">
        <v>4</v>
      </c>
    </row>
    <row r="819" spans="21:25" x14ac:dyDescent="0.2">
      <c r="U819" s="13">
        <f t="shared" si="12"/>
        <v>474.28000000000003</v>
      </c>
      <c r="V819" s="13">
        <v>11.98</v>
      </c>
      <c r="W819" s="13">
        <v>-0.05</v>
      </c>
      <c r="X819" s="13">
        <v>10800</v>
      </c>
      <c r="Y819" s="13" t="s">
        <v>4</v>
      </c>
    </row>
    <row r="820" spans="21:25" x14ac:dyDescent="0.2">
      <c r="U820" s="13">
        <f t="shared" si="12"/>
        <v>474.29</v>
      </c>
      <c r="V820" s="13">
        <v>11.99</v>
      </c>
      <c r="W820" s="13">
        <v>-0.05</v>
      </c>
      <c r="X820" s="13">
        <v>10800</v>
      </c>
      <c r="Y820" s="13" t="s">
        <v>4</v>
      </c>
    </row>
    <row r="821" spans="21:25" x14ac:dyDescent="0.2">
      <c r="U821" s="13">
        <f t="shared" si="12"/>
        <v>474.3</v>
      </c>
      <c r="V821" s="13">
        <v>12</v>
      </c>
      <c r="W821" s="13">
        <v>-0.05</v>
      </c>
      <c r="X821" s="13">
        <v>10800</v>
      </c>
      <c r="Y821" s="13" t="s">
        <v>4</v>
      </c>
    </row>
    <row r="822" spans="21:25" x14ac:dyDescent="0.2">
      <c r="U822" s="13">
        <f t="shared" si="12"/>
        <v>474.31</v>
      </c>
      <c r="V822" s="13">
        <v>12.01</v>
      </c>
      <c r="W822" s="13">
        <v>-0.05</v>
      </c>
      <c r="X822" s="13">
        <v>10800</v>
      </c>
      <c r="Y822" s="13" t="s">
        <v>4</v>
      </c>
    </row>
    <row r="823" spans="21:25" x14ac:dyDescent="0.2">
      <c r="U823" s="13">
        <f t="shared" si="12"/>
        <v>474.32</v>
      </c>
      <c r="V823" s="13">
        <v>12.02</v>
      </c>
      <c r="W823" s="13">
        <v>-0.05</v>
      </c>
      <c r="X823" s="13">
        <v>10900</v>
      </c>
      <c r="Y823" s="13" t="s">
        <v>4</v>
      </c>
    </row>
    <row r="824" spans="21:25" x14ac:dyDescent="0.2">
      <c r="U824" s="13">
        <f t="shared" si="12"/>
        <v>474.33</v>
      </c>
      <c r="V824" s="13">
        <v>12.03</v>
      </c>
      <c r="W824" s="13">
        <v>-0.05</v>
      </c>
      <c r="X824" s="13">
        <v>10900</v>
      </c>
      <c r="Y824" s="13" t="s">
        <v>4</v>
      </c>
    </row>
    <row r="825" spans="21:25" x14ac:dyDescent="0.2">
      <c r="U825" s="13">
        <f t="shared" si="12"/>
        <v>474.34000000000003</v>
      </c>
      <c r="V825" s="13">
        <v>12.04</v>
      </c>
      <c r="W825" s="13">
        <v>-0.05</v>
      </c>
      <c r="X825" s="13">
        <v>10900</v>
      </c>
      <c r="Y825" s="13" t="s">
        <v>4</v>
      </c>
    </row>
    <row r="826" spans="21:25" x14ac:dyDescent="0.2">
      <c r="U826" s="13">
        <f t="shared" si="12"/>
        <v>474.35</v>
      </c>
      <c r="V826" s="13">
        <v>12.05</v>
      </c>
      <c r="W826" s="13">
        <v>-0.05</v>
      </c>
      <c r="X826" s="13">
        <v>10900</v>
      </c>
      <c r="Y826" s="13" t="s">
        <v>4</v>
      </c>
    </row>
    <row r="827" spans="21:25" x14ac:dyDescent="0.2">
      <c r="U827" s="13">
        <f t="shared" si="12"/>
        <v>474.36</v>
      </c>
      <c r="V827" s="13">
        <v>12.06</v>
      </c>
      <c r="W827" s="13">
        <v>-0.05</v>
      </c>
      <c r="X827" s="13">
        <v>11000</v>
      </c>
      <c r="Y827" s="13" t="s">
        <v>4</v>
      </c>
    </row>
    <row r="828" spans="21:25" x14ac:dyDescent="0.2">
      <c r="U828" s="13">
        <f t="shared" si="12"/>
        <v>474.37</v>
      </c>
      <c r="V828" s="13">
        <v>12.07</v>
      </c>
      <c r="W828" s="13">
        <v>-0.05</v>
      </c>
      <c r="X828" s="13">
        <v>11000</v>
      </c>
      <c r="Y828" s="13" t="s">
        <v>4</v>
      </c>
    </row>
    <row r="829" spans="21:25" x14ac:dyDescent="0.2">
      <c r="U829" s="13">
        <f t="shared" si="12"/>
        <v>474.38</v>
      </c>
      <c r="V829" s="13">
        <v>12.08</v>
      </c>
      <c r="W829" s="13">
        <v>-0.05</v>
      </c>
      <c r="X829" s="13">
        <v>11000</v>
      </c>
      <c r="Y829" s="13" t="s">
        <v>4</v>
      </c>
    </row>
    <row r="830" spans="21:25" x14ac:dyDescent="0.2">
      <c r="U830" s="13">
        <f t="shared" si="12"/>
        <v>474.39</v>
      </c>
      <c r="V830" s="13">
        <v>12.09</v>
      </c>
      <c r="W830" s="13">
        <v>-0.05</v>
      </c>
      <c r="X830" s="13">
        <v>11000</v>
      </c>
      <c r="Y830" s="13" t="s">
        <v>4</v>
      </c>
    </row>
    <row r="831" spans="21:25" x14ac:dyDescent="0.2">
      <c r="U831" s="13">
        <f t="shared" si="12"/>
        <v>474.40000000000003</v>
      </c>
      <c r="V831" s="13">
        <v>12.1</v>
      </c>
      <c r="W831" s="13">
        <v>-0.05</v>
      </c>
      <c r="X831" s="13">
        <v>11100</v>
      </c>
      <c r="Y831" s="13" t="s">
        <v>4</v>
      </c>
    </row>
    <row r="832" spans="21:25" x14ac:dyDescent="0.2">
      <c r="U832" s="13">
        <f t="shared" si="12"/>
        <v>474.41</v>
      </c>
      <c r="V832" s="13">
        <v>12.11</v>
      </c>
      <c r="W832" s="13">
        <v>-0.05</v>
      </c>
      <c r="X832" s="13">
        <v>11100</v>
      </c>
      <c r="Y832" s="13" t="s">
        <v>4</v>
      </c>
    </row>
    <row r="833" spans="21:25" x14ac:dyDescent="0.2">
      <c r="U833" s="13">
        <f t="shared" si="12"/>
        <v>474.42</v>
      </c>
      <c r="V833" s="13">
        <v>12.12</v>
      </c>
      <c r="W833" s="13">
        <v>-0.05</v>
      </c>
      <c r="X833" s="13">
        <v>11100</v>
      </c>
      <c r="Y833" s="13" t="s">
        <v>4</v>
      </c>
    </row>
    <row r="834" spans="21:25" x14ac:dyDescent="0.2">
      <c r="U834" s="13">
        <f t="shared" si="12"/>
        <v>474.43</v>
      </c>
      <c r="V834" s="13">
        <v>12.13</v>
      </c>
      <c r="W834" s="13">
        <v>-0.05</v>
      </c>
      <c r="X834" s="13">
        <v>11100</v>
      </c>
      <c r="Y834" s="13" t="s">
        <v>4</v>
      </c>
    </row>
    <row r="835" spans="21:25" x14ac:dyDescent="0.2">
      <c r="U835" s="13">
        <f t="shared" si="12"/>
        <v>474.44</v>
      </c>
      <c r="V835" s="13">
        <v>12.14</v>
      </c>
      <c r="W835" s="13">
        <v>-0.04</v>
      </c>
      <c r="X835" s="13">
        <v>11200</v>
      </c>
      <c r="Y835" s="13" t="s">
        <v>4</v>
      </c>
    </row>
    <row r="836" spans="21:25" x14ac:dyDescent="0.2">
      <c r="U836" s="13">
        <f t="shared" si="12"/>
        <v>474.45</v>
      </c>
      <c r="V836" s="13">
        <v>12.15</v>
      </c>
      <c r="W836" s="13">
        <v>-0.04</v>
      </c>
      <c r="X836" s="13">
        <v>11200</v>
      </c>
      <c r="Y836" s="13" t="s">
        <v>4</v>
      </c>
    </row>
    <row r="837" spans="21:25" x14ac:dyDescent="0.2">
      <c r="U837" s="13">
        <f t="shared" si="12"/>
        <v>474.46000000000004</v>
      </c>
      <c r="V837" s="13">
        <v>12.16</v>
      </c>
      <c r="W837" s="13">
        <v>-0.04</v>
      </c>
      <c r="X837" s="13">
        <v>11200</v>
      </c>
      <c r="Y837" s="13" t="s">
        <v>4</v>
      </c>
    </row>
    <row r="838" spans="21:25" x14ac:dyDescent="0.2">
      <c r="U838" s="13">
        <f t="shared" si="12"/>
        <v>474.47</v>
      </c>
      <c r="V838" s="13">
        <v>12.17</v>
      </c>
      <c r="W838" s="13">
        <v>-0.04</v>
      </c>
      <c r="X838" s="13">
        <v>11200</v>
      </c>
      <c r="Y838" s="13" t="s">
        <v>4</v>
      </c>
    </row>
    <row r="839" spans="21:25" x14ac:dyDescent="0.2">
      <c r="U839" s="13">
        <f t="shared" si="12"/>
        <v>474.48</v>
      </c>
      <c r="V839" s="13">
        <v>12.18</v>
      </c>
      <c r="W839" s="13">
        <v>-0.04</v>
      </c>
      <c r="X839" s="13">
        <v>11300</v>
      </c>
      <c r="Y839" s="13" t="s">
        <v>4</v>
      </c>
    </row>
    <row r="840" spans="21:25" x14ac:dyDescent="0.2">
      <c r="U840" s="13">
        <f t="shared" si="12"/>
        <v>474.49</v>
      </c>
      <c r="V840" s="13">
        <v>12.19</v>
      </c>
      <c r="W840" s="13">
        <v>-0.04</v>
      </c>
      <c r="X840" s="13">
        <v>11300</v>
      </c>
      <c r="Y840" s="13" t="s">
        <v>4</v>
      </c>
    </row>
    <row r="841" spans="21:25" x14ac:dyDescent="0.2">
      <c r="U841" s="13">
        <f t="shared" si="12"/>
        <v>474.5</v>
      </c>
      <c r="V841" s="13">
        <v>12.2</v>
      </c>
      <c r="W841" s="13">
        <v>-0.04</v>
      </c>
      <c r="X841" s="13">
        <v>11300</v>
      </c>
      <c r="Y841" s="13" t="s">
        <v>4</v>
      </c>
    </row>
    <row r="842" spans="21:25" x14ac:dyDescent="0.2">
      <c r="U842" s="13">
        <f t="shared" si="12"/>
        <v>474.51</v>
      </c>
      <c r="V842" s="13">
        <v>12.21</v>
      </c>
      <c r="W842" s="13">
        <v>-0.04</v>
      </c>
      <c r="X842" s="13">
        <v>11300</v>
      </c>
      <c r="Y842" s="13" t="s">
        <v>4</v>
      </c>
    </row>
    <row r="843" spans="21:25" x14ac:dyDescent="0.2">
      <c r="U843" s="13">
        <f t="shared" si="12"/>
        <v>474.52000000000004</v>
      </c>
      <c r="V843" s="13">
        <v>12.22</v>
      </c>
      <c r="W843" s="13">
        <v>-0.04</v>
      </c>
      <c r="X843" s="13">
        <v>11400</v>
      </c>
      <c r="Y843" s="13" t="s">
        <v>4</v>
      </c>
    </row>
    <row r="844" spans="21:25" x14ac:dyDescent="0.2">
      <c r="U844" s="13">
        <f t="shared" si="12"/>
        <v>474.53000000000003</v>
      </c>
      <c r="V844" s="13">
        <v>12.23</v>
      </c>
      <c r="W844" s="13">
        <v>-0.04</v>
      </c>
      <c r="X844" s="13">
        <v>11400</v>
      </c>
      <c r="Y844" s="13" t="s">
        <v>4</v>
      </c>
    </row>
    <row r="845" spans="21:25" x14ac:dyDescent="0.2">
      <c r="U845" s="13">
        <f t="shared" si="12"/>
        <v>474.54</v>
      </c>
      <c r="V845" s="13">
        <v>12.24</v>
      </c>
      <c r="W845" s="13">
        <v>-0.04</v>
      </c>
      <c r="X845" s="13">
        <v>11400</v>
      </c>
      <c r="Y845" s="13" t="s">
        <v>4</v>
      </c>
    </row>
    <row r="846" spans="21:25" x14ac:dyDescent="0.2">
      <c r="U846" s="13">
        <f t="shared" si="12"/>
        <v>474.55</v>
      </c>
      <c r="V846" s="13">
        <v>12.25</v>
      </c>
      <c r="W846" s="13">
        <v>-0.04</v>
      </c>
      <c r="X846" s="13">
        <v>11400</v>
      </c>
      <c r="Y846" s="13" t="s">
        <v>4</v>
      </c>
    </row>
    <row r="847" spans="21:25" x14ac:dyDescent="0.2">
      <c r="U847" s="13">
        <f t="shared" si="12"/>
        <v>474.56</v>
      </c>
      <c r="V847" s="13">
        <v>12.26</v>
      </c>
      <c r="W847" s="13">
        <v>-0.04</v>
      </c>
      <c r="X847" s="13">
        <v>11400</v>
      </c>
      <c r="Y847" s="13" t="s">
        <v>4</v>
      </c>
    </row>
    <row r="848" spans="21:25" x14ac:dyDescent="0.2">
      <c r="U848" s="13">
        <f t="shared" si="12"/>
        <v>474.57</v>
      </c>
      <c r="V848" s="13">
        <v>12.27</v>
      </c>
      <c r="W848" s="13">
        <v>-0.04</v>
      </c>
      <c r="X848" s="13">
        <v>11500</v>
      </c>
      <c r="Y848" s="13" t="s">
        <v>4</v>
      </c>
    </row>
    <row r="849" spans="21:25" x14ac:dyDescent="0.2">
      <c r="U849" s="13">
        <f t="shared" si="12"/>
        <v>474.58</v>
      </c>
      <c r="V849" s="13">
        <v>12.28</v>
      </c>
      <c r="W849" s="13">
        <v>-0.04</v>
      </c>
      <c r="X849" s="13">
        <v>11500</v>
      </c>
      <c r="Y849" s="13" t="s">
        <v>4</v>
      </c>
    </row>
    <row r="850" spans="21:25" x14ac:dyDescent="0.2">
      <c r="U850" s="13">
        <f t="shared" si="12"/>
        <v>474.59000000000003</v>
      </c>
      <c r="V850" s="13">
        <v>12.29</v>
      </c>
      <c r="W850" s="13">
        <v>-0.04</v>
      </c>
      <c r="X850" s="13">
        <v>11500</v>
      </c>
      <c r="Y850" s="13" t="s">
        <v>4</v>
      </c>
    </row>
    <row r="851" spans="21:25" x14ac:dyDescent="0.2">
      <c r="U851" s="13">
        <f t="shared" si="12"/>
        <v>474.6</v>
      </c>
      <c r="V851" s="13">
        <v>12.3</v>
      </c>
      <c r="W851" s="13">
        <v>-0.04</v>
      </c>
      <c r="X851" s="13">
        <v>11500</v>
      </c>
      <c r="Y851" s="13" t="s">
        <v>4</v>
      </c>
    </row>
    <row r="852" spans="21:25" x14ac:dyDescent="0.2">
      <c r="U852" s="13">
        <f t="shared" si="12"/>
        <v>474.61</v>
      </c>
      <c r="V852" s="13">
        <v>12.31</v>
      </c>
      <c r="W852" s="13">
        <v>-0.04</v>
      </c>
      <c r="X852" s="13">
        <v>11600</v>
      </c>
      <c r="Y852" s="13" t="s">
        <v>4</v>
      </c>
    </row>
    <row r="853" spans="21:25" x14ac:dyDescent="0.2">
      <c r="U853" s="13">
        <f t="shared" si="12"/>
        <v>474.62</v>
      </c>
      <c r="V853" s="13">
        <v>12.32</v>
      </c>
      <c r="W853" s="13">
        <v>-0.04</v>
      </c>
      <c r="X853" s="13">
        <v>11600</v>
      </c>
      <c r="Y853" s="13" t="s">
        <v>4</v>
      </c>
    </row>
    <row r="854" spans="21:25" x14ac:dyDescent="0.2">
      <c r="U854" s="13">
        <f t="shared" ref="U854:U917" si="13">462.3+V854</f>
        <v>474.63</v>
      </c>
      <c r="V854" s="13">
        <v>12.33</v>
      </c>
      <c r="W854" s="13">
        <v>-0.04</v>
      </c>
      <c r="X854" s="13">
        <v>11600</v>
      </c>
      <c r="Y854" s="13" t="s">
        <v>4</v>
      </c>
    </row>
    <row r="855" spans="21:25" x14ac:dyDescent="0.2">
      <c r="U855" s="13">
        <f t="shared" si="13"/>
        <v>474.64</v>
      </c>
      <c r="V855" s="13">
        <v>12.34</v>
      </c>
      <c r="W855" s="13">
        <v>-0.04</v>
      </c>
      <c r="X855" s="13">
        <v>11600</v>
      </c>
      <c r="Y855" s="13" t="s">
        <v>4</v>
      </c>
    </row>
    <row r="856" spans="21:25" x14ac:dyDescent="0.2">
      <c r="U856" s="13">
        <f t="shared" si="13"/>
        <v>474.65000000000003</v>
      </c>
      <c r="V856" s="13">
        <v>12.35</v>
      </c>
      <c r="W856" s="13">
        <v>-0.04</v>
      </c>
      <c r="X856" s="13">
        <v>11700</v>
      </c>
      <c r="Y856" s="13" t="s">
        <v>4</v>
      </c>
    </row>
    <row r="857" spans="21:25" x14ac:dyDescent="0.2">
      <c r="U857" s="13">
        <f t="shared" si="13"/>
        <v>474.66</v>
      </c>
      <c r="V857" s="13">
        <v>12.36</v>
      </c>
      <c r="W857" s="13">
        <v>-0.04</v>
      </c>
      <c r="X857" s="13">
        <v>11700</v>
      </c>
      <c r="Y857" s="13" t="s">
        <v>4</v>
      </c>
    </row>
    <row r="858" spans="21:25" x14ac:dyDescent="0.2">
      <c r="U858" s="13">
        <f t="shared" si="13"/>
        <v>474.67</v>
      </c>
      <c r="V858" s="13">
        <v>12.37</v>
      </c>
      <c r="W858" s="13">
        <v>-0.04</v>
      </c>
      <c r="X858" s="13">
        <v>11700</v>
      </c>
      <c r="Y858" s="13" t="s">
        <v>4</v>
      </c>
    </row>
    <row r="859" spans="21:25" x14ac:dyDescent="0.2">
      <c r="U859" s="13">
        <f t="shared" si="13"/>
        <v>474.68</v>
      </c>
      <c r="V859" s="13">
        <v>12.38</v>
      </c>
      <c r="W859" s="13">
        <v>-0.04</v>
      </c>
      <c r="X859" s="13">
        <v>11700</v>
      </c>
      <c r="Y859" s="13" t="s">
        <v>4</v>
      </c>
    </row>
    <row r="860" spans="21:25" x14ac:dyDescent="0.2">
      <c r="U860" s="13">
        <f t="shared" si="13"/>
        <v>474.69</v>
      </c>
      <c r="V860" s="13">
        <v>12.39</v>
      </c>
      <c r="W860" s="13">
        <v>-0.04</v>
      </c>
      <c r="X860" s="13">
        <v>11800</v>
      </c>
      <c r="Y860" s="13" t="s">
        <v>4</v>
      </c>
    </row>
    <row r="861" spans="21:25" x14ac:dyDescent="0.2">
      <c r="U861" s="13">
        <f t="shared" si="13"/>
        <v>474.7</v>
      </c>
      <c r="V861" s="13">
        <v>12.4</v>
      </c>
      <c r="W861" s="13">
        <v>-0.04</v>
      </c>
      <c r="X861" s="13">
        <v>11800</v>
      </c>
      <c r="Y861" s="13" t="s">
        <v>4</v>
      </c>
    </row>
    <row r="862" spans="21:25" x14ac:dyDescent="0.2">
      <c r="U862" s="13">
        <f t="shared" si="13"/>
        <v>474.71000000000004</v>
      </c>
      <c r="V862" s="13">
        <v>12.41</v>
      </c>
      <c r="W862" s="13">
        <v>-0.04</v>
      </c>
      <c r="X862" s="13">
        <v>11800</v>
      </c>
      <c r="Y862" s="13" t="s">
        <v>4</v>
      </c>
    </row>
    <row r="863" spans="21:25" x14ac:dyDescent="0.2">
      <c r="U863" s="13">
        <f t="shared" si="13"/>
        <v>474.72</v>
      </c>
      <c r="V863" s="13">
        <v>12.42</v>
      </c>
      <c r="W863" s="13">
        <v>-0.04</v>
      </c>
      <c r="X863" s="13">
        <v>11800</v>
      </c>
      <c r="Y863" s="13" t="s">
        <v>4</v>
      </c>
    </row>
    <row r="864" spans="21:25" x14ac:dyDescent="0.2">
      <c r="U864" s="13">
        <f t="shared" si="13"/>
        <v>474.73</v>
      </c>
      <c r="V864" s="13">
        <v>12.43</v>
      </c>
      <c r="W864" s="13">
        <v>-0.04</v>
      </c>
      <c r="X864" s="13">
        <v>11900</v>
      </c>
      <c r="Y864" s="13" t="s">
        <v>4</v>
      </c>
    </row>
    <row r="865" spans="21:25" x14ac:dyDescent="0.2">
      <c r="U865" s="13">
        <f t="shared" si="13"/>
        <v>474.74</v>
      </c>
      <c r="V865" s="13">
        <v>12.44</v>
      </c>
      <c r="W865" s="13">
        <v>-0.04</v>
      </c>
      <c r="X865" s="13">
        <v>11900</v>
      </c>
      <c r="Y865" s="13" t="s">
        <v>4</v>
      </c>
    </row>
    <row r="866" spans="21:25" x14ac:dyDescent="0.2">
      <c r="U866" s="13">
        <f t="shared" si="13"/>
        <v>474.75</v>
      </c>
      <c r="V866" s="13">
        <v>12.45</v>
      </c>
      <c r="W866" s="13">
        <v>-0.04</v>
      </c>
      <c r="X866" s="13">
        <v>11900</v>
      </c>
      <c r="Y866" s="13" t="s">
        <v>4</v>
      </c>
    </row>
    <row r="867" spans="21:25" x14ac:dyDescent="0.2">
      <c r="U867" s="13">
        <f t="shared" si="13"/>
        <v>474.76</v>
      </c>
      <c r="V867" s="13">
        <v>12.46</v>
      </c>
      <c r="W867" s="13">
        <v>-0.04</v>
      </c>
      <c r="X867" s="13">
        <v>11900</v>
      </c>
      <c r="Y867" s="13" t="s">
        <v>4</v>
      </c>
    </row>
    <row r="868" spans="21:25" x14ac:dyDescent="0.2">
      <c r="U868" s="13">
        <f t="shared" si="13"/>
        <v>474.77000000000004</v>
      </c>
      <c r="V868" s="13">
        <v>12.47</v>
      </c>
      <c r="W868" s="13">
        <v>-0.04</v>
      </c>
      <c r="X868" s="13">
        <v>12000</v>
      </c>
      <c r="Y868" s="13" t="s">
        <v>4</v>
      </c>
    </row>
    <row r="869" spans="21:25" x14ac:dyDescent="0.2">
      <c r="U869" s="13">
        <f t="shared" si="13"/>
        <v>474.78000000000003</v>
      </c>
      <c r="V869" s="13">
        <v>12.48</v>
      </c>
      <c r="W869" s="13">
        <v>-0.04</v>
      </c>
      <c r="X869" s="13">
        <v>12000</v>
      </c>
      <c r="Y869" s="13" t="s">
        <v>4</v>
      </c>
    </row>
    <row r="870" spans="21:25" x14ac:dyDescent="0.2">
      <c r="U870" s="13">
        <f t="shared" si="13"/>
        <v>474.79</v>
      </c>
      <c r="V870" s="13">
        <v>12.49</v>
      </c>
      <c r="W870" s="13">
        <v>-0.04</v>
      </c>
      <c r="X870" s="13">
        <v>12000</v>
      </c>
      <c r="Y870" s="13" t="s">
        <v>4</v>
      </c>
    </row>
    <row r="871" spans="21:25" x14ac:dyDescent="0.2">
      <c r="U871" s="13">
        <f t="shared" si="13"/>
        <v>474.8</v>
      </c>
      <c r="V871" s="13">
        <v>12.5</v>
      </c>
      <c r="W871" s="13">
        <v>-0.04</v>
      </c>
      <c r="X871" s="13">
        <v>12000</v>
      </c>
      <c r="Y871" s="13" t="s">
        <v>4</v>
      </c>
    </row>
    <row r="872" spans="21:25" x14ac:dyDescent="0.2">
      <c r="U872" s="13">
        <f t="shared" si="13"/>
        <v>474.81</v>
      </c>
      <c r="V872" s="13">
        <v>12.51</v>
      </c>
      <c r="W872" s="13">
        <v>-0.04</v>
      </c>
      <c r="X872" s="13">
        <v>12000</v>
      </c>
      <c r="Y872" s="13" t="s">
        <v>4</v>
      </c>
    </row>
    <row r="873" spans="21:25" x14ac:dyDescent="0.2">
      <c r="U873" s="13">
        <f t="shared" si="13"/>
        <v>474.82</v>
      </c>
      <c r="V873" s="13">
        <v>12.52</v>
      </c>
      <c r="W873" s="13">
        <v>-0.04</v>
      </c>
      <c r="X873" s="13">
        <v>12100</v>
      </c>
      <c r="Y873" s="13" t="s">
        <v>4</v>
      </c>
    </row>
    <row r="874" spans="21:25" x14ac:dyDescent="0.2">
      <c r="U874" s="13">
        <f t="shared" si="13"/>
        <v>474.83</v>
      </c>
      <c r="V874" s="13">
        <v>12.53</v>
      </c>
      <c r="W874" s="13">
        <v>-0.04</v>
      </c>
      <c r="X874" s="13">
        <v>12100</v>
      </c>
      <c r="Y874" s="13" t="s">
        <v>4</v>
      </c>
    </row>
    <row r="875" spans="21:25" x14ac:dyDescent="0.2">
      <c r="U875" s="13">
        <f t="shared" si="13"/>
        <v>474.84000000000003</v>
      </c>
      <c r="V875" s="13">
        <v>12.54</v>
      </c>
      <c r="W875" s="13">
        <v>-0.04</v>
      </c>
      <c r="X875" s="13">
        <v>12100</v>
      </c>
      <c r="Y875" s="13" t="s">
        <v>4</v>
      </c>
    </row>
    <row r="876" spans="21:25" x14ac:dyDescent="0.2">
      <c r="U876" s="13">
        <f t="shared" si="13"/>
        <v>474.85</v>
      </c>
      <c r="V876" s="13">
        <v>12.55</v>
      </c>
      <c r="W876" s="13">
        <v>-0.04</v>
      </c>
      <c r="X876" s="13">
        <v>12100</v>
      </c>
      <c r="Y876" s="13" t="s">
        <v>4</v>
      </c>
    </row>
    <row r="877" spans="21:25" x14ac:dyDescent="0.2">
      <c r="U877" s="13">
        <f t="shared" si="13"/>
        <v>474.86</v>
      </c>
      <c r="V877" s="13">
        <v>12.56</v>
      </c>
      <c r="W877" s="13">
        <v>-0.04</v>
      </c>
      <c r="X877" s="13">
        <v>12200</v>
      </c>
      <c r="Y877" s="13" t="s">
        <v>4</v>
      </c>
    </row>
    <row r="878" spans="21:25" x14ac:dyDescent="0.2">
      <c r="U878" s="13">
        <f t="shared" si="13"/>
        <v>474.87</v>
      </c>
      <c r="V878" s="13">
        <v>12.57</v>
      </c>
      <c r="W878" s="13">
        <v>-0.04</v>
      </c>
      <c r="X878" s="13">
        <v>12200</v>
      </c>
      <c r="Y878" s="13" t="s">
        <v>4</v>
      </c>
    </row>
    <row r="879" spans="21:25" x14ac:dyDescent="0.2">
      <c r="U879" s="13">
        <f t="shared" si="13"/>
        <v>474.88</v>
      </c>
      <c r="V879" s="13">
        <v>12.58</v>
      </c>
      <c r="W879" s="13">
        <v>-0.04</v>
      </c>
      <c r="X879" s="13">
        <v>12200</v>
      </c>
      <c r="Y879" s="13" t="s">
        <v>4</v>
      </c>
    </row>
    <row r="880" spans="21:25" x14ac:dyDescent="0.2">
      <c r="U880" s="13">
        <f t="shared" si="13"/>
        <v>474.89</v>
      </c>
      <c r="V880" s="13">
        <v>12.59</v>
      </c>
      <c r="W880" s="13">
        <v>-0.04</v>
      </c>
      <c r="X880" s="13">
        <v>12200</v>
      </c>
      <c r="Y880" s="13" t="s">
        <v>4</v>
      </c>
    </row>
    <row r="881" spans="21:25" x14ac:dyDescent="0.2">
      <c r="U881" s="13">
        <f t="shared" si="13"/>
        <v>474.90000000000003</v>
      </c>
      <c r="V881" s="13">
        <v>12.6</v>
      </c>
      <c r="W881" s="13">
        <v>-0.04</v>
      </c>
      <c r="X881" s="13">
        <v>12300</v>
      </c>
      <c r="Y881" s="13" t="s">
        <v>4</v>
      </c>
    </row>
    <row r="882" spans="21:25" x14ac:dyDescent="0.2">
      <c r="U882" s="13">
        <f t="shared" si="13"/>
        <v>474.91</v>
      </c>
      <c r="V882" s="13">
        <v>12.61</v>
      </c>
      <c r="W882" s="13">
        <v>-0.04</v>
      </c>
      <c r="X882" s="13">
        <v>12300</v>
      </c>
      <c r="Y882" s="13" t="s">
        <v>4</v>
      </c>
    </row>
    <row r="883" spans="21:25" x14ac:dyDescent="0.2">
      <c r="U883" s="13">
        <f t="shared" si="13"/>
        <v>474.92</v>
      </c>
      <c r="V883" s="13">
        <v>12.62</v>
      </c>
      <c r="W883" s="13">
        <v>-0.04</v>
      </c>
      <c r="X883" s="13">
        <v>12300</v>
      </c>
      <c r="Y883" s="13" t="s">
        <v>4</v>
      </c>
    </row>
    <row r="884" spans="21:25" x14ac:dyDescent="0.2">
      <c r="U884" s="13">
        <f t="shared" si="13"/>
        <v>474.93</v>
      </c>
      <c r="V884" s="13">
        <v>12.63</v>
      </c>
      <c r="W884" s="13">
        <v>-0.04</v>
      </c>
      <c r="X884" s="13">
        <v>12300</v>
      </c>
      <c r="Y884" s="13" t="s">
        <v>4</v>
      </c>
    </row>
    <row r="885" spans="21:25" x14ac:dyDescent="0.2">
      <c r="U885" s="13">
        <f t="shared" si="13"/>
        <v>474.94</v>
      </c>
      <c r="V885" s="13">
        <v>12.64</v>
      </c>
      <c r="W885" s="13">
        <v>-0.04</v>
      </c>
      <c r="X885" s="13">
        <v>12400</v>
      </c>
      <c r="Y885" s="13" t="s">
        <v>4</v>
      </c>
    </row>
    <row r="886" spans="21:25" x14ac:dyDescent="0.2">
      <c r="U886" s="13">
        <f t="shared" si="13"/>
        <v>474.95</v>
      </c>
      <c r="V886" s="13">
        <v>12.65</v>
      </c>
      <c r="W886" s="13">
        <v>-0.04</v>
      </c>
      <c r="X886" s="13">
        <v>12400</v>
      </c>
      <c r="Y886" s="13" t="s">
        <v>4</v>
      </c>
    </row>
    <row r="887" spans="21:25" x14ac:dyDescent="0.2">
      <c r="U887" s="13">
        <f t="shared" si="13"/>
        <v>474.96000000000004</v>
      </c>
      <c r="V887" s="13">
        <v>12.66</v>
      </c>
      <c r="W887" s="13">
        <v>-0.04</v>
      </c>
      <c r="X887" s="13">
        <v>12400</v>
      </c>
      <c r="Y887" s="13" t="s">
        <v>4</v>
      </c>
    </row>
    <row r="888" spans="21:25" x14ac:dyDescent="0.2">
      <c r="U888" s="13">
        <f t="shared" si="13"/>
        <v>474.97</v>
      </c>
      <c r="V888" s="13">
        <v>12.67</v>
      </c>
      <c r="W888" s="13">
        <v>-0.04</v>
      </c>
      <c r="X888" s="13">
        <v>12400</v>
      </c>
      <c r="Y888" s="13" t="s">
        <v>4</v>
      </c>
    </row>
    <row r="889" spans="21:25" x14ac:dyDescent="0.2">
      <c r="U889" s="13">
        <f t="shared" si="13"/>
        <v>474.98</v>
      </c>
      <c r="V889" s="13">
        <v>12.68</v>
      </c>
      <c r="W889" s="13">
        <v>-0.04</v>
      </c>
      <c r="X889" s="13">
        <v>12500</v>
      </c>
      <c r="Y889" s="13" t="s">
        <v>4</v>
      </c>
    </row>
    <row r="890" spans="21:25" x14ac:dyDescent="0.2">
      <c r="U890" s="13">
        <f t="shared" si="13"/>
        <v>474.99</v>
      </c>
      <c r="V890" s="13">
        <v>12.69</v>
      </c>
      <c r="W890" s="13">
        <v>-0.04</v>
      </c>
      <c r="X890" s="13">
        <v>12500</v>
      </c>
      <c r="Y890" s="13" t="s">
        <v>4</v>
      </c>
    </row>
    <row r="891" spans="21:25" x14ac:dyDescent="0.2">
      <c r="U891" s="13">
        <f t="shared" si="13"/>
        <v>475</v>
      </c>
      <c r="V891" s="13">
        <v>12.7</v>
      </c>
      <c r="W891" s="13">
        <v>-0.04</v>
      </c>
      <c r="X891" s="13">
        <v>12500</v>
      </c>
      <c r="Y891" s="13" t="s">
        <v>4</v>
      </c>
    </row>
    <row r="892" spans="21:25" x14ac:dyDescent="0.2">
      <c r="U892" s="13">
        <f t="shared" si="13"/>
        <v>475.01</v>
      </c>
      <c r="V892" s="13">
        <v>12.71</v>
      </c>
      <c r="W892" s="13">
        <v>-0.04</v>
      </c>
      <c r="X892" s="13">
        <v>12500</v>
      </c>
      <c r="Y892" s="13" t="s">
        <v>4</v>
      </c>
    </row>
    <row r="893" spans="21:25" x14ac:dyDescent="0.2">
      <c r="U893" s="13">
        <f t="shared" si="13"/>
        <v>475.02000000000004</v>
      </c>
      <c r="V893" s="13">
        <v>12.72</v>
      </c>
      <c r="W893" s="13">
        <v>-0.04</v>
      </c>
      <c r="X893" s="13">
        <v>12600</v>
      </c>
      <c r="Y893" s="13" t="s">
        <v>4</v>
      </c>
    </row>
    <row r="894" spans="21:25" x14ac:dyDescent="0.2">
      <c r="U894" s="13">
        <f t="shared" si="13"/>
        <v>475.03000000000003</v>
      </c>
      <c r="V894" s="13">
        <v>12.73</v>
      </c>
      <c r="W894" s="13">
        <v>-0.04</v>
      </c>
      <c r="X894" s="13">
        <v>12600</v>
      </c>
      <c r="Y894" s="13" t="s">
        <v>4</v>
      </c>
    </row>
    <row r="895" spans="21:25" x14ac:dyDescent="0.2">
      <c r="U895" s="13">
        <f t="shared" si="13"/>
        <v>475.04</v>
      </c>
      <c r="V895" s="13">
        <v>12.74</v>
      </c>
      <c r="W895" s="13">
        <v>-0.04</v>
      </c>
      <c r="X895" s="13">
        <v>12600</v>
      </c>
      <c r="Y895" s="13" t="s">
        <v>4</v>
      </c>
    </row>
    <row r="896" spans="21:25" x14ac:dyDescent="0.2">
      <c r="U896" s="13">
        <f t="shared" si="13"/>
        <v>475.05</v>
      </c>
      <c r="V896" s="13">
        <v>12.75</v>
      </c>
      <c r="W896" s="13">
        <v>-0.04</v>
      </c>
      <c r="X896" s="13">
        <v>12600</v>
      </c>
      <c r="Y896" s="13" t="s">
        <v>4</v>
      </c>
    </row>
    <row r="897" spans="21:25" x14ac:dyDescent="0.2">
      <c r="U897" s="13">
        <f t="shared" si="13"/>
        <v>475.06</v>
      </c>
      <c r="V897" s="13">
        <v>12.76</v>
      </c>
      <c r="W897" s="13">
        <v>-0.04</v>
      </c>
      <c r="X897" s="13">
        <v>12700</v>
      </c>
      <c r="Y897" s="13" t="s">
        <v>4</v>
      </c>
    </row>
    <row r="898" spans="21:25" x14ac:dyDescent="0.2">
      <c r="U898" s="13">
        <f t="shared" si="13"/>
        <v>475.07</v>
      </c>
      <c r="V898" s="13">
        <v>12.77</v>
      </c>
      <c r="W898" s="13">
        <v>-0.04</v>
      </c>
      <c r="X898" s="13">
        <v>12700</v>
      </c>
      <c r="Y898" s="13" t="s">
        <v>4</v>
      </c>
    </row>
    <row r="899" spans="21:25" x14ac:dyDescent="0.2">
      <c r="U899" s="13">
        <f t="shared" si="13"/>
        <v>475.08</v>
      </c>
      <c r="V899" s="13">
        <v>12.78</v>
      </c>
      <c r="W899" s="13">
        <v>-0.03</v>
      </c>
      <c r="X899" s="13">
        <v>12700</v>
      </c>
      <c r="Y899" s="13" t="s">
        <v>4</v>
      </c>
    </row>
    <row r="900" spans="21:25" x14ac:dyDescent="0.2">
      <c r="U900" s="13">
        <f t="shared" si="13"/>
        <v>475.09000000000003</v>
      </c>
      <c r="V900" s="13">
        <v>12.79</v>
      </c>
      <c r="W900" s="13">
        <v>-0.03</v>
      </c>
      <c r="X900" s="13">
        <v>12800</v>
      </c>
      <c r="Y900" s="13" t="s">
        <v>4</v>
      </c>
    </row>
    <row r="901" spans="21:25" x14ac:dyDescent="0.2">
      <c r="U901" s="13">
        <f t="shared" si="13"/>
        <v>475.1</v>
      </c>
      <c r="V901" s="13">
        <v>12.8</v>
      </c>
      <c r="W901" s="13">
        <v>-0.03</v>
      </c>
      <c r="X901" s="13">
        <v>12800</v>
      </c>
      <c r="Y901" s="13" t="s">
        <v>4</v>
      </c>
    </row>
    <row r="902" spans="21:25" x14ac:dyDescent="0.2">
      <c r="U902" s="13">
        <f t="shared" si="13"/>
        <v>475.11</v>
      </c>
      <c r="V902" s="13">
        <v>12.81</v>
      </c>
      <c r="W902" s="13">
        <v>-0.03</v>
      </c>
      <c r="X902" s="13">
        <v>12800</v>
      </c>
      <c r="Y902" s="13" t="s">
        <v>4</v>
      </c>
    </row>
    <row r="903" spans="21:25" x14ac:dyDescent="0.2">
      <c r="U903" s="13">
        <f t="shared" si="13"/>
        <v>475.12</v>
      </c>
      <c r="V903" s="13">
        <v>12.82</v>
      </c>
      <c r="W903" s="13">
        <v>-0.03</v>
      </c>
      <c r="X903" s="13">
        <v>12800</v>
      </c>
      <c r="Y903" s="13" t="s">
        <v>4</v>
      </c>
    </row>
    <row r="904" spans="21:25" x14ac:dyDescent="0.2">
      <c r="U904" s="13">
        <f t="shared" si="13"/>
        <v>475.13</v>
      </c>
      <c r="V904" s="13">
        <v>12.83</v>
      </c>
      <c r="W904" s="13">
        <v>-0.03</v>
      </c>
      <c r="X904" s="13">
        <v>12900</v>
      </c>
      <c r="Y904" s="13" t="s">
        <v>4</v>
      </c>
    </row>
    <row r="905" spans="21:25" x14ac:dyDescent="0.2">
      <c r="U905" s="13">
        <f t="shared" si="13"/>
        <v>475.14</v>
      </c>
      <c r="V905" s="13">
        <v>12.84</v>
      </c>
      <c r="W905" s="13">
        <v>-0.03</v>
      </c>
      <c r="X905" s="13">
        <v>12900</v>
      </c>
      <c r="Y905" s="13" t="s">
        <v>4</v>
      </c>
    </row>
    <row r="906" spans="21:25" x14ac:dyDescent="0.2">
      <c r="U906" s="13">
        <f t="shared" si="13"/>
        <v>475.15000000000003</v>
      </c>
      <c r="V906" s="13">
        <v>12.85</v>
      </c>
      <c r="W906" s="13">
        <v>-0.03</v>
      </c>
      <c r="X906" s="13">
        <v>12900</v>
      </c>
      <c r="Y906" s="13" t="s">
        <v>4</v>
      </c>
    </row>
    <row r="907" spans="21:25" x14ac:dyDescent="0.2">
      <c r="U907" s="13">
        <f t="shared" si="13"/>
        <v>475.16</v>
      </c>
      <c r="V907" s="13">
        <v>12.86</v>
      </c>
      <c r="W907" s="13">
        <v>-0.03</v>
      </c>
      <c r="X907" s="13">
        <v>12900</v>
      </c>
      <c r="Y907" s="13" t="s">
        <v>4</v>
      </c>
    </row>
    <row r="908" spans="21:25" x14ac:dyDescent="0.2">
      <c r="U908" s="13">
        <f t="shared" si="13"/>
        <v>475.17</v>
      </c>
      <c r="V908" s="13">
        <v>12.87</v>
      </c>
      <c r="W908" s="13">
        <v>-0.03</v>
      </c>
      <c r="X908" s="13">
        <v>13000</v>
      </c>
      <c r="Y908" s="13" t="s">
        <v>4</v>
      </c>
    </row>
    <row r="909" spans="21:25" x14ac:dyDescent="0.2">
      <c r="U909" s="13">
        <f t="shared" si="13"/>
        <v>475.18</v>
      </c>
      <c r="V909" s="13">
        <v>12.88</v>
      </c>
      <c r="W909" s="13">
        <v>-0.03</v>
      </c>
      <c r="X909" s="13">
        <v>13000</v>
      </c>
      <c r="Y909" s="13" t="s">
        <v>4</v>
      </c>
    </row>
    <row r="910" spans="21:25" x14ac:dyDescent="0.2">
      <c r="U910" s="13">
        <f t="shared" si="13"/>
        <v>475.19</v>
      </c>
      <c r="V910" s="13">
        <v>12.89</v>
      </c>
      <c r="W910" s="13">
        <v>-0.03</v>
      </c>
      <c r="X910" s="13">
        <v>13000</v>
      </c>
      <c r="Y910" s="13" t="s">
        <v>4</v>
      </c>
    </row>
    <row r="911" spans="21:25" x14ac:dyDescent="0.2">
      <c r="U911" s="13">
        <f t="shared" si="13"/>
        <v>475.2</v>
      </c>
      <c r="V911" s="13">
        <v>12.9</v>
      </c>
      <c r="W911" s="13">
        <v>-0.03</v>
      </c>
      <c r="X911" s="13">
        <v>13000</v>
      </c>
      <c r="Y911" s="13" t="s">
        <v>4</v>
      </c>
    </row>
    <row r="912" spans="21:25" x14ac:dyDescent="0.2">
      <c r="U912" s="13">
        <f t="shared" si="13"/>
        <v>475.21000000000004</v>
      </c>
      <c r="V912" s="13">
        <v>12.91</v>
      </c>
      <c r="W912" s="13">
        <v>-0.03</v>
      </c>
      <c r="X912" s="13">
        <v>13100</v>
      </c>
      <c r="Y912" s="13" t="s">
        <v>4</v>
      </c>
    </row>
    <row r="913" spans="21:25" x14ac:dyDescent="0.2">
      <c r="U913" s="13">
        <f t="shared" si="13"/>
        <v>475.22</v>
      </c>
      <c r="V913" s="13">
        <v>12.92</v>
      </c>
      <c r="W913" s="13">
        <v>-0.03</v>
      </c>
      <c r="X913" s="13">
        <v>13100</v>
      </c>
      <c r="Y913" s="13" t="s">
        <v>4</v>
      </c>
    </row>
    <row r="914" spans="21:25" x14ac:dyDescent="0.2">
      <c r="U914" s="13">
        <f t="shared" si="13"/>
        <v>475.23</v>
      </c>
      <c r="V914" s="13">
        <v>12.93</v>
      </c>
      <c r="W914" s="13">
        <v>-0.03</v>
      </c>
      <c r="X914" s="13">
        <v>13100</v>
      </c>
      <c r="Y914" s="13" t="s">
        <v>4</v>
      </c>
    </row>
    <row r="915" spans="21:25" x14ac:dyDescent="0.2">
      <c r="U915" s="13">
        <f t="shared" si="13"/>
        <v>475.24</v>
      </c>
      <c r="V915" s="13">
        <v>12.94</v>
      </c>
      <c r="W915" s="13">
        <v>-0.03</v>
      </c>
      <c r="X915" s="13">
        <v>13100</v>
      </c>
      <c r="Y915" s="13" t="s">
        <v>4</v>
      </c>
    </row>
    <row r="916" spans="21:25" x14ac:dyDescent="0.2">
      <c r="U916" s="13">
        <f t="shared" si="13"/>
        <v>475.25</v>
      </c>
      <c r="V916" s="13">
        <v>12.95</v>
      </c>
      <c r="W916" s="13">
        <v>-0.03</v>
      </c>
      <c r="X916" s="13">
        <v>13200</v>
      </c>
      <c r="Y916" s="13" t="s">
        <v>4</v>
      </c>
    </row>
    <row r="917" spans="21:25" x14ac:dyDescent="0.2">
      <c r="U917" s="13">
        <f t="shared" si="13"/>
        <v>475.26</v>
      </c>
      <c r="V917" s="13">
        <v>12.96</v>
      </c>
      <c r="W917" s="13">
        <v>-0.03</v>
      </c>
      <c r="X917" s="13">
        <v>13200</v>
      </c>
      <c r="Y917" s="13" t="s">
        <v>4</v>
      </c>
    </row>
    <row r="918" spans="21:25" x14ac:dyDescent="0.2">
      <c r="U918" s="13">
        <f t="shared" ref="U918:U981" si="14">462.3+V918</f>
        <v>475.27000000000004</v>
      </c>
      <c r="V918" s="13">
        <v>12.97</v>
      </c>
      <c r="W918" s="13">
        <v>-0.03</v>
      </c>
      <c r="X918" s="13">
        <v>13200</v>
      </c>
      <c r="Y918" s="13" t="s">
        <v>4</v>
      </c>
    </row>
    <row r="919" spans="21:25" x14ac:dyDescent="0.2">
      <c r="U919" s="13">
        <f t="shared" si="14"/>
        <v>475.28000000000003</v>
      </c>
      <c r="V919" s="13">
        <v>12.98</v>
      </c>
      <c r="W919" s="13">
        <v>-0.03</v>
      </c>
      <c r="X919" s="13">
        <v>13200</v>
      </c>
      <c r="Y919" s="13" t="s">
        <v>4</v>
      </c>
    </row>
    <row r="920" spans="21:25" x14ac:dyDescent="0.2">
      <c r="U920" s="13">
        <f t="shared" si="14"/>
        <v>475.29</v>
      </c>
      <c r="V920" s="13">
        <v>12.99</v>
      </c>
      <c r="W920" s="13">
        <v>-0.03</v>
      </c>
      <c r="X920" s="13">
        <v>13300</v>
      </c>
      <c r="Y920" s="13" t="s">
        <v>4</v>
      </c>
    </row>
    <row r="921" spans="21:25" x14ac:dyDescent="0.2">
      <c r="U921" s="13">
        <f t="shared" si="14"/>
        <v>475.3</v>
      </c>
      <c r="V921" s="13">
        <v>13</v>
      </c>
      <c r="W921" s="13">
        <v>-0.03</v>
      </c>
      <c r="X921" s="13">
        <v>13300</v>
      </c>
      <c r="Y921" s="13" t="s">
        <v>4</v>
      </c>
    </row>
    <row r="922" spans="21:25" x14ac:dyDescent="0.2">
      <c r="U922" s="13">
        <f t="shared" si="14"/>
        <v>475.31</v>
      </c>
      <c r="V922" s="13">
        <v>13.01</v>
      </c>
      <c r="W922" s="13">
        <v>-0.03</v>
      </c>
      <c r="X922" s="13">
        <v>13300</v>
      </c>
      <c r="Y922" s="13" t="s">
        <v>4</v>
      </c>
    </row>
    <row r="923" spans="21:25" x14ac:dyDescent="0.2">
      <c r="U923" s="13">
        <f t="shared" si="14"/>
        <v>475.32</v>
      </c>
      <c r="V923" s="13">
        <v>13.02</v>
      </c>
      <c r="W923" s="13">
        <v>-0.03</v>
      </c>
      <c r="X923" s="13">
        <v>13300</v>
      </c>
      <c r="Y923" s="13" t="s">
        <v>4</v>
      </c>
    </row>
    <row r="924" spans="21:25" x14ac:dyDescent="0.2">
      <c r="U924" s="13">
        <f t="shared" si="14"/>
        <v>475.33</v>
      </c>
      <c r="V924" s="13">
        <v>13.03</v>
      </c>
      <c r="W924" s="13">
        <v>-0.03</v>
      </c>
      <c r="X924" s="13">
        <v>13400</v>
      </c>
      <c r="Y924" s="13" t="s">
        <v>4</v>
      </c>
    </row>
    <row r="925" spans="21:25" x14ac:dyDescent="0.2">
      <c r="U925" s="13">
        <f t="shared" si="14"/>
        <v>475.34000000000003</v>
      </c>
      <c r="V925" s="13">
        <v>13.04</v>
      </c>
      <c r="W925" s="13">
        <v>-0.03</v>
      </c>
      <c r="X925" s="13">
        <v>13400</v>
      </c>
      <c r="Y925" s="13" t="s">
        <v>4</v>
      </c>
    </row>
    <row r="926" spans="21:25" x14ac:dyDescent="0.2">
      <c r="U926" s="13">
        <f t="shared" si="14"/>
        <v>475.35</v>
      </c>
      <c r="V926" s="13">
        <v>13.05</v>
      </c>
      <c r="W926" s="13">
        <v>-0.03</v>
      </c>
      <c r="X926" s="13">
        <v>13400</v>
      </c>
      <c r="Y926" s="13" t="s">
        <v>4</v>
      </c>
    </row>
    <row r="927" spans="21:25" x14ac:dyDescent="0.2">
      <c r="U927" s="13">
        <f t="shared" si="14"/>
        <v>475.36</v>
      </c>
      <c r="V927" s="13">
        <v>13.06</v>
      </c>
      <c r="W927" s="13">
        <v>-0.03</v>
      </c>
      <c r="X927" s="13">
        <v>13400</v>
      </c>
      <c r="Y927" s="13" t="s">
        <v>4</v>
      </c>
    </row>
    <row r="928" spans="21:25" x14ac:dyDescent="0.2">
      <c r="U928" s="13">
        <f t="shared" si="14"/>
        <v>475.37</v>
      </c>
      <c r="V928" s="13">
        <v>13.07</v>
      </c>
      <c r="W928" s="13">
        <v>-0.03</v>
      </c>
      <c r="X928" s="13">
        <v>13500</v>
      </c>
      <c r="Y928" s="13" t="s">
        <v>4</v>
      </c>
    </row>
    <row r="929" spans="21:25" x14ac:dyDescent="0.2">
      <c r="U929" s="13">
        <f t="shared" si="14"/>
        <v>475.38</v>
      </c>
      <c r="V929" s="13">
        <v>13.08</v>
      </c>
      <c r="W929" s="13">
        <v>-0.03</v>
      </c>
      <c r="X929" s="13">
        <v>13500</v>
      </c>
      <c r="Y929" s="13" t="s">
        <v>4</v>
      </c>
    </row>
    <row r="930" spans="21:25" x14ac:dyDescent="0.2">
      <c r="U930" s="13">
        <f t="shared" si="14"/>
        <v>475.39</v>
      </c>
      <c r="V930" s="13">
        <v>13.09</v>
      </c>
      <c r="W930" s="13">
        <v>-0.03</v>
      </c>
      <c r="X930" s="13">
        <v>13500</v>
      </c>
      <c r="Y930" s="13" t="s">
        <v>4</v>
      </c>
    </row>
    <row r="931" spans="21:25" x14ac:dyDescent="0.2">
      <c r="U931" s="13">
        <f t="shared" si="14"/>
        <v>475.40000000000003</v>
      </c>
      <c r="V931" s="13">
        <v>13.1</v>
      </c>
      <c r="W931" s="13">
        <v>-0.03</v>
      </c>
      <c r="X931" s="13">
        <v>13500</v>
      </c>
      <c r="Y931" s="13" t="s">
        <v>4</v>
      </c>
    </row>
    <row r="932" spans="21:25" x14ac:dyDescent="0.2">
      <c r="U932" s="13">
        <f t="shared" si="14"/>
        <v>475.41</v>
      </c>
      <c r="V932" s="13">
        <v>13.11</v>
      </c>
      <c r="W932" s="13">
        <v>-0.03</v>
      </c>
      <c r="X932" s="13">
        <v>13600</v>
      </c>
      <c r="Y932" s="13" t="s">
        <v>4</v>
      </c>
    </row>
    <row r="933" spans="21:25" x14ac:dyDescent="0.2">
      <c r="U933" s="13">
        <f t="shared" si="14"/>
        <v>475.42</v>
      </c>
      <c r="V933" s="13">
        <v>13.12</v>
      </c>
      <c r="W933" s="13">
        <v>-0.03</v>
      </c>
      <c r="X933" s="13">
        <v>13600</v>
      </c>
      <c r="Y933" s="13" t="s">
        <v>4</v>
      </c>
    </row>
    <row r="934" spans="21:25" x14ac:dyDescent="0.2">
      <c r="U934" s="13">
        <f t="shared" si="14"/>
        <v>475.43</v>
      </c>
      <c r="V934" s="13">
        <v>13.13</v>
      </c>
      <c r="W934" s="13">
        <v>-0.03</v>
      </c>
      <c r="X934" s="13">
        <v>13600</v>
      </c>
      <c r="Y934" s="13" t="s">
        <v>4</v>
      </c>
    </row>
    <row r="935" spans="21:25" x14ac:dyDescent="0.2">
      <c r="U935" s="13">
        <f t="shared" si="14"/>
        <v>475.44</v>
      </c>
      <c r="V935" s="13">
        <v>13.14</v>
      </c>
      <c r="W935" s="13">
        <v>-0.03</v>
      </c>
      <c r="X935" s="13">
        <v>13600</v>
      </c>
      <c r="Y935" s="13" t="s">
        <v>4</v>
      </c>
    </row>
    <row r="936" spans="21:25" x14ac:dyDescent="0.2">
      <c r="U936" s="13">
        <f t="shared" si="14"/>
        <v>475.45</v>
      </c>
      <c r="V936" s="13">
        <v>13.15</v>
      </c>
      <c r="W936" s="13">
        <v>-0.03</v>
      </c>
      <c r="X936" s="13">
        <v>13700</v>
      </c>
      <c r="Y936" s="13" t="s">
        <v>4</v>
      </c>
    </row>
    <row r="937" spans="21:25" x14ac:dyDescent="0.2">
      <c r="U937" s="13">
        <f t="shared" si="14"/>
        <v>475.46000000000004</v>
      </c>
      <c r="V937" s="13">
        <v>13.16</v>
      </c>
      <c r="W937" s="13">
        <v>-0.03</v>
      </c>
      <c r="X937" s="13">
        <v>13700</v>
      </c>
      <c r="Y937" s="13" t="s">
        <v>4</v>
      </c>
    </row>
    <row r="938" spans="21:25" x14ac:dyDescent="0.2">
      <c r="U938" s="13">
        <f t="shared" si="14"/>
        <v>475.47</v>
      </c>
      <c r="V938" s="13">
        <v>13.17</v>
      </c>
      <c r="W938" s="13">
        <v>-0.03</v>
      </c>
      <c r="X938" s="13">
        <v>13700</v>
      </c>
      <c r="Y938" s="13" t="s">
        <v>4</v>
      </c>
    </row>
    <row r="939" spans="21:25" x14ac:dyDescent="0.2">
      <c r="U939" s="13">
        <f t="shared" si="14"/>
        <v>475.48</v>
      </c>
      <c r="V939" s="13">
        <v>13.18</v>
      </c>
      <c r="W939" s="13">
        <v>-0.03</v>
      </c>
      <c r="X939" s="13">
        <v>13700</v>
      </c>
      <c r="Y939" s="13" t="s">
        <v>4</v>
      </c>
    </row>
    <row r="940" spans="21:25" x14ac:dyDescent="0.2">
      <c r="U940" s="13">
        <f t="shared" si="14"/>
        <v>475.49</v>
      </c>
      <c r="V940" s="13">
        <v>13.19</v>
      </c>
      <c r="W940" s="13">
        <v>-0.03</v>
      </c>
      <c r="X940" s="13">
        <v>13800</v>
      </c>
      <c r="Y940" s="13" t="s">
        <v>4</v>
      </c>
    </row>
    <row r="941" spans="21:25" x14ac:dyDescent="0.2">
      <c r="U941" s="13">
        <f t="shared" si="14"/>
        <v>475.5</v>
      </c>
      <c r="V941" s="13">
        <v>13.2</v>
      </c>
      <c r="W941" s="13">
        <v>-0.03</v>
      </c>
      <c r="X941" s="13">
        <v>13800</v>
      </c>
      <c r="Y941" s="13" t="s">
        <v>4</v>
      </c>
    </row>
    <row r="942" spans="21:25" x14ac:dyDescent="0.2">
      <c r="U942" s="13">
        <f t="shared" si="14"/>
        <v>475.51</v>
      </c>
      <c r="V942" s="13">
        <v>13.21</v>
      </c>
      <c r="W942" s="13">
        <v>-0.03</v>
      </c>
      <c r="X942" s="13">
        <v>13800</v>
      </c>
      <c r="Y942" s="13" t="s">
        <v>4</v>
      </c>
    </row>
    <row r="943" spans="21:25" x14ac:dyDescent="0.2">
      <c r="U943" s="13">
        <f t="shared" si="14"/>
        <v>475.52000000000004</v>
      </c>
      <c r="V943" s="13">
        <v>13.22</v>
      </c>
      <c r="W943" s="13">
        <v>-0.03</v>
      </c>
      <c r="X943" s="13">
        <v>13800</v>
      </c>
      <c r="Y943" s="13" t="s">
        <v>4</v>
      </c>
    </row>
    <row r="944" spans="21:25" x14ac:dyDescent="0.2">
      <c r="U944" s="13">
        <f t="shared" si="14"/>
        <v>475.53000000000003</v>
      </c>
      <c r="V944" s="13">
        <v>13.23</v>
      </c>
      <c r="W944" s="13">
        <v>-0.03</v>
      </c>
      <c r="X944" s="13">
        <v>13900</v>
      </c>
      <c r="Y944" s="13" t="s">
        <v>4</v>
      </c>
    </row>
    <row r="945" spans="21:25" x14ac:dyDescent="0.2">
      <c r="U945" s="13">
        <f t="shared" si="14"/>
        <v>475.54</v>
      </c>
      <c r="V945" s="13">
        <v>13.24</v>
      </c>
      <c r="W945" s="13">
        <v>-0.03</v>
      </c>
      <c r="X945" s="13">
        <v>13900</v>
      </c>
      <c r="Y945" s="13" t="s">
        <v>4</v>
      </c>
    </row>
    <row r="946" spans="21:25" x14ac:dyDescent="0.2">
      <c r="U946" s="13">
        <f t="shared" si="14"/>
        <v>475.55</v>
      </c>
      <c r="V946" s="13">
        <v>13.25</v>
      </c>
      <c r="W946" s="13">
        <v>-0.03</v>
      </c>
      <c r="X946" s="13">
        <v>13900</v>
      </c>
      <c r="Y946" s="13" t="s">
        <v>4</v>
      </c>
    </row>
    <row r="947" spans="21:25" x14ac:dyDescent="0.2">
      <c r="U947" s="13">
        <f t="shared" si="14"/>
        <v>475.56</v>
      </c>
      <c r="V947" s="13">
        <v>13.26</v>
      </c>
      <c r="W947" s="13">
        <v>-0.03</v>
      </c>
      <c r="X947" s="13">
        <v>13900</v>
      </c>
      <c r="Y947" s="13" t="s">
        <v>4</v>
      </c>
    </row>
    <row r="948" spans="21:25" x14ac:dyDescent="0.2">
      <c r="U948" s="13">
        <f t="shared" si="14"/>
        <v>475.57</v>
      </c>
      <c r="V948" s="13">
        <v>13.27</v>
      </c>
      <c r="W948" s="13">
        <v>-0.03</v>
      </c>
      <c r="X948" s="13">
        <v>14000</v>
      </c>
      <c r="Y948" s="13" t="s">
        <v>4</v>
      </c>
    </row>
    <row r="949" spans="21:25" x14ac:dyDescent="0.2">
      <c r="U949" s="13">
        <f t="shared" si="14"/>
        <v>475.58</v>
      </c>
      <c r="V949" s="13">
        <v>13.28</v>
      </c>
      <c r="W949" s="13">
        <v>-0.03</v>
      </c>
      <c r="X949" s="13">
        <v>14000</v>
      </c>
      <c r="Y949" s="13" t="s">
        <v>4</v>
      </c>
    </row>
    <row r="950" spans="21:25" x14ac:dyDescent="0.2">
      <c r="U950" s="13">
        <f t="shared" si="14"/>
        <v>475.59000000000003</v>
      </c>
      <c r="V950" s="13">
        <v>13.29</v>
      </c>
      <c r="W950" s="13">
        <v>-0.03</v>
      </c>
      <c r="X950" s="13">
        <v>14000</v>
      </c>
      <c r="Y950" s="13" t="s">
        <v>4</v>
      </c>
    </row>
    <row r="951" spans="21:25" x14ac:dyDescent="0.2">
      <c r="U951" s="13">
        <f t="shared" si="14"/>
        <v>475.6</v>
      </c>
      <c r="V951" s="13">
        <v>13.3</v>
      </c>
      <c r="W951" s="13">
        <v>-0.03</v>
      </c>
      <c r="X951" s="13">
        <v>14000</v>
      </c>
      <c r="Y951" s="13" t="s">
        <v>4</v>
      </c>
    </row>
    <row r="952" spans="21:25" x14ac:dyDescent="0.2">
      <c r="U952" s="13">
        <f t="shared" si="14"/>
        <v>475.61</v>
      </c>
      <c r="V952" s="13">
        <v>13.31</v>
      </c>
      <c r="W952" s="13">
        <v>-0.03</v>
      </c>
      <c r="X952" s="13">
        <v>14100</v>
      </c>
      <c r="Y952" s="13" t="s">
        <v>4</v>
      </c>
    </row>
    <row r="953" spans="21:25" x14ac:dyDescent="0.2">
      <c r="U953" s="13">
        <f t="shared" si="14"/>
        <v>475.62</v>
      </c>
      <c r="V953" s="13">
        <v>13.32</v>
      </c>
      <c r="W953" s="13">
        <v>-0.03</v>
      </c>
      <c r="X953" s="13">
        <v>14100</v>
      </c>
      <c r="Y953" s="13" t="s">
        <v>4</v>
      </c>
    </row>
    <row r="954" spans="21:25" x14ac:dyDescent="0.2">
      <c r="U954" s="13">
        <f t="shared" si="14"/>
        <v>475.63</v>
      </c>
      <c r="V954" s="13">
        <v>13.33</v>
      </c>
      <c r="W954" s="13">
        <v>-0.03</v>
      </c>
      <c r="X954" s="13">
        <v>14100</v>
      </c>
      <c r="Y954" s="13" t="s">
        <v>4</v>
      </c>
    </row>
    <row r="955" spans="21:25" x14ac:dyDescent="0.2">
      <c r="U955" s="13">
        <f t="shared" si="14"/>
        <v>475.64</v>
      </c>
      <c r="V955" s="13">
        <v>13.34</v>
      </c>
      <c r="W955" s="13">
        <v>-0.03</v>
      </c>
      <c r="X955" s="13">
        <v>14200</v>
      </c>
      <c r="Y955" s="13" t="s">
        <v>4</v>
      </c>
    </row>
    <row r="956" spans="21:25" x14ac:dyDescent="0.2">
      <c r="U956" s="13">
        <f t="shared" si="14"/>
        <v>475.65000000000003</v>
      </c>
      <c r="V956" s="13">
        <v>13.35</v>
      </c>
      <c r="W956" s="13">
        <v>-0.03</v>
      </c>
      <c r="X956" s="13">
        <v>14200</v>
      </c>
      <c r="Y956" s="13" t="s">
        <v>4</v>
      </c>
    </row>
    <row r="957" spans="21:25" x14ac:dyDescent="0.2">
      <c r="U957" s="13">
        <f t="shared" si="14"/>
        <v>475.66</v>
      </c>
      <c r="V957" s="13">
        <v>13.36</v>
      </c>
      <c r="W957" s="13">
        <v>-0.03</v>
      </c>
      <c r="X957" s="13">
        <v>14200</v>
      </c>
      <c r="Y957" s="13" t="s">
        <v>4</v>
      </c>
    </row>
    <row r="958" spans="21:25" x14ac:dyDescent="0.2">
      <c r="U958" s="13">
        <f t="shared" si="14"/>
        <v>475.67</v>
      </c>
      <c r="V958" s="13">
        <v>13.37</v>
      </c>
      <c r="W958" s="13">
        <v>-0.03</v>
      </c>
      <c r="X958" s="13">
        <v>14200</v>
      </c>
      <c r="Y958" s="13" t="s">
        <v>4</v>
      </c>
    </row>
    <row r="959" spans="21:25" x14ac:dyDescent="0.2">
      <c r="U959" s="13">
        <f t="shared" si="14"/>
        <v>475.68</v>
      </c>
      <c r="V959" s="13">
        <v>13.38</v>
      </c>
      <c r="W959" s="13">
        <v>-0.03</v>
      </c>
      <c r="X959" s="13">
        <v>14300</v>
      </c>
      <c r="Y959" s="13" t="s">
        <v>4</v>
      </c>
    </row>
    <row r="960" spans="21:25" x14ac:dyDescent="0.2">
      <c r="U960" s="13">
        <f t="shared" si="14"/>
        <v>475.69</v>
      </c>
      <c r="V960" s="13">
        <v>13.39</v>
      </c>
      <c r="W960" s="13">
        <v>-0.03</v>
      </c>
      <c r="X960" s="13">
        <v>14300</v>
      </c>
      <c r="Y960" s="13" t="s">
        <v>4</v>
      </c>
    </row>
    <row r="961" spans="21:25" x14ac:dyDescent="0.2">
      <c r="U961" s="13">
        <f t="shared" si="14"/>
        <v>475.7</v>
      </c>
      <c r="V961" s="13">
        <v>13.4</v>
      </c>
      <c r="W961" s="13">
        <v>-0.03</v>
      </c>
      <c r="X961" s="13">
        <v>14300</v>
      </c>
      <c r="Y961" s="13" t="s">
        <v>4</v>
      </c>
    </row>
    <row r="962" spans="21:25" x14ac:dyDescent="0.2">
      <c r="U962" s="13">
        <f t="shared" si="14"/>
        <v>475.71000000000004</v>
      </c>
      <c r="V962" s="13">
        <v>13.41</v>
      </c>
      <c r="W962" s="13">
        <v>-0.03</v>
      </c>
      <c r="X962" s="13">
        <v>14300</v>
      </c>
      <c r="Y962" s="13" t="s">
        <v>4</v>
      </c>
    </row>
    <row r="963" spans="21:25" x14ac:dyDescent="0.2">
      <c r="U963" s="13">
        <f t="shared" si="14"/>
        <v>475.72</v>
      </c>
      <c r="V963" s="13">
        <v>13.42</v>
      </c>
      <c r="W963" s="13">
        <v>-0.02</v>
      </c>
      <c r="X963" s="13">
        <v>14400</v>
      </c>
      <c r="Y963" s="13" t="s">
        <v>4</v>
      </c>
    </row>
    <row r="964" spans="21:25" x14ac:dyDescent="0.2">
      <c r="U964" s="13">
        <f t="shared" si="14"/>
        <v>475.73</v>
      </c>
      <c r="V964" s="13">
        <v>13.43</v>
      </c>
      <c r="W964" s="13">
        <v>-0.02</v>
      </c>
      <c r="X964" s="13">
        <v>14400</v>
      </c>
      <c r="Y964" s="13" t="s">
        <v>4</v>
      </c>
    </row>
    <row r="965" spans="21:25" x14ac:dyDescent="0.2">
      <c r="U965" s="13">
        <f t="shared" si="14"/>
        <v>475.74</v>
      </c>
      <c r="V965" s="13">
        <v>13.44</v>
      </c>
      <c r="W965" s="13">
        <v>-0.02</v>
      </c>
      <c r="X965" s="13">
        <v>14400</v>
      </c>
      <c r="Y965" s="13" t="s">
        <v>4</v>
      </c>
    </row>
    <row r="966" spans="21:25" x14ac:dyDescent="0.2">
      <c r="U966" s="13">
        <f t="shared" si="14"/>
        <v>475.75</v>
      </c>
      <c r="V966" s="13">
        <v>13.45</v>
      </c>
      <c r="W966" s="13">
        <v>-0.02</v>
      </c>
      <c r="X966" s="13">
        <v>14500</v>
      </c>
      <c r="Y966" s="13" t="s">
        <v>4</v>
      </c>
    </row>
    <row r="967" spans="21:25" x14ac:dyDescent="0.2">
      <c r="U967" s="13">
        <f t="shared" si="14"/>
        <v>475.76</v>
      </c>
      <c r="V967" s="13">
        <v>13.46</v>
      </c>
      <c r="W967" s="13">
        <v>-0.02</v>
      </c>
      <c r="X967" s="13">
        <v>14500</v>
      </c>
      <c r="Y967" s="13" t="s">
        <v>4</v>
      </c>
    </row>
    <row r="968" spans="21:25" x14ac:dyDescent="0.2">
      <c r="U968" s="13">
        <f t="shared" si="14"/>
        <v>475.77000000000004</v>
      </c>
      <c r="V968" s="13">
        <v>13.47</v>
      </c>
      <c r="W968" s="13">
        <v>-0.02</v>
      </c>
      <c r="X968" s="13">
        <v>14500</v>
      </c>
      <c r="Y968" s="13" t="s">
        <v>4</v>
      </c>
    </row>
    <row r="969" spans="21:25" x14ac:dyDescent="0.2">
      <c r="U969" s="13">
        <f t="shared" si="14"/>
        <v>475.78000000000003</v>
      </c>
      <c r="V969" s="13">
        <v>13.48</v>
      </c>
      <c r="W969" s="13">
        <v>-0.02</v>
      </c>
      <c r="X969" s="13">
        <v>14500</v>
      </c>
      <c r="Y969" s="13" t="s">
        <v>4</v>
      </c>
    </row>
    <row r="970" spans="21:25" x14ac:dyDescent="0.2">
      <c r="U970" s="13">
        <f t="shared" si="14"/>
        <v>475.79</v>
      </c>
      <c r="V970" s="13">
        <v>13.49</v>
      </c>
      <c r="W970" s="13">
        <v>-0.02</v>
      </c>
      <c r="X970" s="13">
        <v>14600</v>
      </c>
      <c r="Y970" s="13" t="s">
        <v>4</v>
      </c>
    </row>
    <row r="971" spans="21:25" x14ac:dyDescent="0.2">
      <c r="U971" s="13">
        <f t="shared" si="14"/>
        <v>475.8</v>
      </c>
      <c r="V971" s="13">
        <v>13.5</v>
      </c>
      <c r="W971" s="13">
        <v>-0.02</v>
      </c>
      <c r="X971" s="13">
        <v>14600</v>
      </c>
      <c r="Y971" s="13" t="s">
        <v>4</v>
      </c>
    </row>
    <row r="972" spans="21:25" x14ac:dyDescent="0.2">
      <c r="U972" s="13">
        <f t="shared" si="14"/>
        <v>475.81</v>
      </c>
      <c r="V972" s="13">
        <v>13.51</v>
      </c>
      <c r="W972" s="13">
        <v>-0.02</v>
      </c>
      <c r="X972" s="13">
        <v>14600</v>
      </c>
      <c r="Y972" s="13" t="s">
        <v>4</v>
      </c>
    </row>
    <row r="973" spans="21:25" x14ac:dyDescent="0.2">
      <c r="U973" s="13">
        <f t="shared" si="14"/>
        <v>475.82</v>
      </c>
      <c r="V973" s="13">
        <v>13.52</v>
      </c>
      <c r="W973" s="13">
        <v>-0.02</v>
      </c>
      <c r="X973" s="13">
        <v>14600</v>
      </c>
      <c r="Y973" s="13" t="s">
        <v>4</v>
      </c>
    </row>
    <row r="974" spans="21:25" x14ac:dyDescent="0.2">
      <c r="U974" s="13">
        <f t="shared" si="14"/>
        <v>475.83</v>
      </c>
      <c r="V974" s="13">
        <v>13.53</v>
      </c>
      <c r="W974" s="13">
        <v>-0.02</v>
      </c>
      <c r="X974" s="13">
        <v>14700</v>
      </c>
      <c r="Y974" s="13" t="s">
        <v>4</v>
      </c>
    </row>
    <row r="975" spans="21:25" x14ac:dyDescent="0.2">
      <c r="U975" s="13">
        <f t="shared" si="14"/>
        <v>475.84000000000003</v>
      </c>
      <c r="V975" s="13">
        <v>13.54</v>
      </c>
      <c r="W975" s="13">
        <v>-0.02</v>
      </c>
      <c r="X975" s="13">
        <v>14700</v>
      </c>
      <c r="Y975" s="13" t="s">
        <v>4</v>
      </c>
    </row>
    <row r="976" spans="21:25" x14ac:dyDescent="0.2">
      <c r="U976" s="13">
        <f t="shared" si="14"/>
        <v>475.85</v>
      </c>
      <c r="V976" s="13">
        <v>13.55</v>
      </c>
      <c r="W976" s="13">
        <v>-0.02</v>
      </c>
      <c r="X976" s="13">
        <v>14700</v>
      </c>
      <c r="Y976" s="13" t="s">
        <v>4</v>
      </c>
    </row>
    <row r="977" spans="21:25" x14ac:dyDescent="0.2">
      <c r="U977" s="13">
        <f t="shared" si="14"/>
        <v>475.86</v>
      </c>
      <c r="V977" s="13">
        <v>13.56</v>
      </c>
      <c r="W977" s="13">
        <v>-0.02</v>
      </c>
      <c r="X977" s="13">
        <v>14800</v>
      </c>
      <c r="Y977" s="13" t="s">
        <v>4</v>
      </c>
    </row>
    <row r="978" spans="21:25" x14ac:dyDescent="0.2">
      <c r="U978" s="13">
        <f t="shared" si="14"/>
        <v>475.87</v>
      </c>
      <c r="V978" s="13">
        <v>13.57</v>
      </c>
      <c r="W978" s="13">
        <v>-0.02</v>
      </c>
      <c r="X978" s="13">
        <v>14800</v>
      </c>
      <c r="Y978" s="13" t="s">
        <v>4</v>
      </c>
    </row>
    <row r="979" spans="21:25" x14ac:dyDescent="0.2">
      <c r="U979" s="13">
        <f t="shared" si="14"/>
        <v>475.88</v>
      </c>
      <c r="V979" s="13">
        <v>13.58</v>
      </c>
      <c r="W979" s="13">
        <v>-0.02</v>
      </c>
      <c r="X979" s="13">
        <v>14800</v>
      </c>
      <c r="Y979" s="13" t="s">
        <v>4</v>
      </c>
    </row>
    <row r="980" spans="21:25" x14ac:dyDescent="0.2">
      <c r="U980" s="13">
        <f t="shared" si="14"/>
        <v>475.89</v>
      </c>
      <c r="V980" s="13">
        <v>13.59</v>
      </c>
      <c r="W980" s="13">
        <v>-0.02</v>
      </c>
      <c r="X980" s="13">
        <v>14800</v>
      </c>
      <c r="Y980" s="13" t="s">
        <v>4</v>
      </c>
    </row>
    <row r="981" spans="21:25" x14ac:dyDescent="0.2">
      <c r="U981" s="13">
        <f t="shared" si="14"/>
        <v>475.90000000000003</v>
      </c>
      <c r="V981" s="13">
        <v>13.6</v>
      </c>
      <c r="W981" s="13">
        <v>-0.02</v>
      </c>
      <c r="X981" s="13">
        <v>14900</v>
      </c>
      <c r="Y981" s="13" t="s">
        <v>4</v>
      </c>
    </row>
    <row r="982" spans="21:25" x14ac:dyDescent="0.2">
      <c r="U982" s="13">
        <f t="shared" ref="U982:U1045" si="15">462.3+V982</f>
        <v>475.91</v>
      </c>
      <c r="V982" s="13">
        <v>13.61</v>
      </c>
      <c r="W982" s="13">
        <v>-0.02</v>
      </c>
      <c r="X982" s="13">
        <v>14900</v>
      </c>
      <c r="Y982" s="13" t="s">
        <v>4</v>
      </c>
    </row>
    <row r="983" spans="21:25" x14ac:dyDescent="0.2">
      <c r="U983" s="13">
        <f t="shared" si="15"/>
        <v>475.92</v>
      </c>
      <c r="V983" s="13">
        <v>13.62</v>
      </c>
      <c r="W983" s="13">
        <v>-0.02</v>
      </c>
      <c r="X983" s="13">
        <v>14900</v>
      </c>
      <c r="Y983" s="13" t="s">
        <v>4</v>
      </c>
    </row>
    <row r="984" spans="21:25" x14ac:dyDescent="0.2">
      <c r="U984" s="13">
        <f t="shared" si="15"/>
        <v>475.93</v>
      </c>
      <c r="V984" s="13">
        <v>13.63</v>
      </c>
      <c r="W984" s="13">
        <v>-0.02</v>
      </c>
      <c r="X984" s="13">
        <v>14900</v>
      </c>
      <c r="Y984" s="13" t="s">
        <v>4</v>
      </c>
    </row>
    <row r="985" spans="21:25" x14ac:dyDescent="0.2">
      <c r="U985" s="13">
        <f t="shared" si="15"/>
        <v>475.94</v>
      </c>
      <c r="V985" s="13">
        <v>13.64</v>
      </c>
      <c r="W985" s="13">
        <v>-0.02</v>
      </c>
      <c r="X985" s="13">
        <v>15000</v>
      </c>
      <c r="Y985" s="13" t="s">
        <v>4</v>
      </c>
    </row>
    <row r="986" spans="21:25" x14ac:dyDescent="0.2">
      <c r="U986" s="13">
        <f t="shared" si="15"/>
        <v>475.95</v>
      </c>
      <c r="V986" s="13">
        <v>13.65</v>
      </c>
      <c r="W986" s="13">
        <v>-0.02</v>
      </c>
      <c r="X986" s="13">
        <v>15000</v>
      </c>
      <c r="Y986" s="13" t="s">
        <v>4</v>
      </c>
    </row>
    <row r="987" spans="21:25" x14ac:dyDescent="0.2">
      <c r="U987" s="13">
        <f t="shared" si="15"/>
        <v>475.96000000000004</v>
      </c>
      <c r="V987" s="13">
        <v>13.66</v>
      </c>
      <c r="W987" s="13">
        <v>-0.02</v>
      </c>
      <c r="X987" s="13">
        <v>15000</v>
      </c>
      <c r="Y987" s="13" t="s">
        <v>4</v>
      </c>
    </row>
    <row r="988" spans="21:25" x14ac:dyDescent="0.2">
      <c r="U988" s="13">
        <f t="shared" si="15"/>
        <v>475.97</v>
      </c>
      <c r="V988" s="13">
        <v>13.67</v>
      </c>
      <c r="W988" s="13">
        <v>-0.02</v>
      </c>
      <c r="X988" s="13">
        <v>15000</v>
      </c>
      <c r="Y988" s="13" t="s">
        <v>4</v>
      </c>
    </row>
    <row r="989" spans="21:25" x14ac:dyDescent="0.2">
      <c r="U989" s="13">
        <f t="shared" si="15"/>
        <v>475.98</v>
      </c>
      <c r="V989" s="13">
        <v>13.68</v>
      </c>
      <c r="W989" s="13">
        <v>-0.02</v>
      </c>
      <c r="X989" s="13">
        <v>15100</v>
      </c>
      <c r="Y989" s="13" t="s">
        <v>4</v>
      </c>
    </row>
    <row r="990" spans="21:25" x14ac:dyDescent="0.2">
      <c r="U990" s="13">
        <f t="shared" si="15"/>
        <v>475.99</v>
      </c>
      <c r="V990" s="13">
        <v>13.69</v>
      </c>
      <c r="W990" s="13">
        <v>-0.02</v>
      </c>
      <c r="X990" s="13">
        <v>15100</v>
      </c>
      <c r="Y990" s="13" t="s">
        <v>4</v>
      </c>
    </row>
    <row r="991" spans="21:25" x14ac:dyDescent="0.2">
      <c r="U991" s="13">
        <f t="shared" si="15"/>
        <v>476</v>
      </c>
      <c r="V991" s="13">
        <v>13.7</v>
      </c>
      <c r="W991" s="13">
        <v>-0.02</v>
      </c>
      <c r="X991" s="13">
        <v>15100</v>
      </c>
      <c r="Y991" s="13" t="s">
        <v>4</v>
      </c>
    </row>
    <row r="992" spans="21:25" x14ac:dyDescent="0.2">
      <c r="U992" s="13">
        <f t="shared" si="15"/>
        <v>476.01</v>
      </c>
      <c r="V992" s="13">
        <v>13.71</v>
      </c>
      <c r="W992" s="13">
        <v>-0.02</v>
      </c>
      <c r="X992" s="13">
        <v>15200</v>
      </c>
      <c r="Y992" s="13" t="s">
        <v>4</v>
      </c>
    </row>
    <row r="993" spans="21:25" x14ac:dyDescent="0.2">
      <c r="U993" s="13">
        <f t="shared" si="15"/>
        <v>476.02000000000004</v>
      </c>
      <c r="V993" s="13">
        <v>13.72</v>
      </c>
      <c r="W993" s="13">
        <v>-0.02</v>
      </c>
      <c r="X993" s="13">
        <v>15200</v>
      </c>
      <c r="Y993" s="13" t="s">
        <v>4</v>
      </c>
    </row>
    <row r="994" spans="21:25" x14ac:dyDescent="0.2">
      <c r="U994" s="13">
        <f t="shared" si="15"/>
        <v>476.03000000000003</v>
      </c>
      <c r="V994" s="13">
        <v>13.73</v>
      </c>
      <c r="W994" s="13">
        <v>-0.02</v>
      </c>
      <c r="X994" s="13">
        <v>15200</v>
      </c>
      <c r="Y994" s="13" t="s">
        <v>4</v>
      </c>
    </row>
    <row r="995" spans="21:25" x14ac:dyDescent="0.2">
      <c r="U995" s="13">
        <f t="shared" si="15"/>
        <v>476.04</v>
      </c>
      <c r="V995" s="13">
        <v>13.74</v>
      </c>
      <c r="W995" s="13">
        <v>-0.02</v>
      </c>
      <c r="X995" s="13">
        <v>15200</v>
      </c>
      <c r="Y995" s="13" t="s">
        <v>4</v>
      </c>
    </row>
    <row r="996" spans="21:25" x14ac:dyDescent="0.2">
      <c r="U996" s="13">
        <f t="shared" si="15"/>
        <v>476.05</v>
      </c>
      <c r="V996" s="13">
        <v>13.75</v>
      </c>
      <c r="W996" s="13">
        <v>-0.02</v>
      </c>
      <c r="X996" s="13">
        <v>15300</v>
      </c>
      <c r="Y996" s="13" t="s">
        <v>4</v>
      </c>
    </row>
    <row r="997" spans="21:25" x14ac:dyDescent="0.2">
      <c r="U997" s="13">
        <f t="shared" si="15"/>
        <v>476.06</v>
      </c>
      <c r="V997" s="13">
        <v>13.76</v>
      </c>
      <c r="W997" s="13">
        <v>-0.02</v>
      </c>
      <c r="X997" s="13">
        <v>15300</v>
      </c>
      <c r="Y997" s="13" t="s">
        <v>4</v>
      </c>
    </row>
    <row r="998" spans="21:25" x14ac:dyDescent="0.2">
      <c r="U998" s="13">
        <f t="shared" si="15"/>
        <v>476.07</v>
      </c>
      <c r="V998" s="13">
        <v>13.77</v>
      </c>
      <c r="W998" s="13">
        <v>-0.02</v>
      </c>
      <c r="X998" s="13">
        <v>15300</v>
      </c>
      <c r="Y998" s="13" t="s">
        <v>4</v>
      </c>
    </row>
    <row r="999" spans="21:25" x14ac:dyDescent="0.2">
      <c r="U999" s="13">
        <f t="shared" si="15"/>
        <v>476.08</v>
      </c>
      <c r="V999" s="13">
        <v>13.78</v>
      </c>
      <c r="W999" s="13">
        <v>-0.02</v>
      </c>
      <c r="X999" s="13">
        <v>15300</v>
      </c>
      <c r="Y999" s="13" t="s">
        <v>4</v>
      </c>
    </row>
    <row r="1000" spans="21:25" x14ac:dyDescent="0.2">
      <c r="U1000" s="13">
        <f t="shared" si="15"/>
        <v>476.09000000000003</v>
      </c>
      <c r="V1000" s="13">
        <v>13.79</v>
      </c>
      <c r="W1000" s="13">
        <v>-0.02</v>
      </c>
      <c r="X1000" s="13">
        <v>15400</v>
      </c>
      <c r="Y1000" s="13" t="s">
        <v>4</v>
      </c>
    </row>
    <row r="1001" spans="21:25" x14ac:dyDescent="0.2">
      <c r="U1001" s="13">
        <f t="shared" si="15"/>
        <v>476.1</v>
      </c>
      <c r="V1001" s="13">
        <v>13.8</v>
      </c>
      <c r="W1001" s="13">
        <v>-0.02</v>
      </c>
      <c r="X1001" s="13">
        <v>15400</v>
      </c>
      <c r="Y1001" s="13" t="s">
        <v>4</v>
      </c>
    </row>
    <row r="1002" spans="21:25" x14ac:dyDescent="0.2">
      <c r="U1002" s="13">
        <f t="shared" si="15"/>
        <v>476.11</v>
      </c>
      <c r="V1002" s="13">
        <v>13.81</v>
      </c>
      <c r="W1002" s="13">
        <v>-0.02</v>
      </c>
      <c r="X1002" s="13">
        <v>15400</v>
      </c>
      <c r="Y1002" s="13" t="s">
        <v>4</v>
      </c>
    </row>
    <row r="1003" spans="21:25" x14ac:dyDescent="0.2">
      <c r="U1003" s="13">
        <f t="shared" si="15"/>
        <v>476.12</v>
      </c>
      <c r="V1003" s="13">
        <v>13.82</v>
      </c>
      <c r="W1003" s="13">
        <v>-0.02</v>
      </c>
      <c r="X1003" s="13">
        <v>15400</v>
      </c>
      <c r="Y1003" s="13" t="s">
        <v>4</v>
      </c>
    </row>
    <row r="1004" spans="21:25" x14ac:dyDescent="0.2">
      <c r="U1004" s="13">
        <f t="shared" si="15"/>
        <v>476.13</v>
      </c>
      <c r="V1004" s="13">
        <v>13.83</v>
      </c>
      <c r="W1004" s="13">
        <v>-0.02</v>
      </c>
      <c r="X1004" s="13">
        <v>15500</v>
      </c>
      <c r="Y1004" s="13" t="s">
        <v>4</v>
      </c>
    </row>
    <row r="1005" spans="21:25" x14ac:dyDescent="0.2">
      <c r="U1005" s="13">
        <f t="shared" si="15"/>
        <v>476.14</v>
      </c>
      <c r="V1005" s="13">
        <v>13.84</v>
      </c>
      <c r="W1005" s="13">
        <v>-0.02</v>
      </c>
      <c r="X1005" s="13">
        <v>15500</v>
      </c>
      <c r="Y1005" s="13" t="s">
        <v>4</v>
      </c>
    </row>
    <row r="1006" spans="21:25" x14ac:dyDescent="0.2">
      <c r="U1006" s="13">
        <f t="shared" si="15"/>
        <v>476.15000000000003</v>
      </c>
      <c r="V1006" s="13">
        <v>13.85</v>
      </c>
      <c r="W1006" s="13">
        <v>-0.02</v>
      </c>
      <c r="X1006" s="13">
        <v>15500</v>
      </c>
      <c r="Y1006" s="13" t="s">
        <v>4</v>
      </c>
    </row>
    <row r="1007" spans="21:25" x14ac:dyDescent="0.2">
      <c r="U1007" s="13">
        <f t="shared" si="15"/>
        <v>476.16</v>
      </c>
      <c r="V1007" s="13">
        <v>13.86</v>
      </c>
      <c r="W1007" s="13">
        <v>-0.02</v>
      </c>
      <c r="X1007" s="13">
        <v>15600</v>
      </c>
      <c r="Y1007" s="13" t="s">
        <v>4</v>
      </c>
    </row>
    <row r="1008" spans="21:25" x14ac:dyDescent="0.2">
      <c r="U1008" s="13">
        <f t="shared" si="15"/>
        <v>476.17</v>
      </c>
      <c r="V1008" s="13">
        <v>13.87</v>
      </c>
      <c r="W1008" s="13">
        <v>-0.02</v>
      </c>
      <c r="X1008" s="13">
        <v>15600</v>
      </c>
      <c r="Y1008" s="13" t="s">
        <v>4</v>
      </c>
    </row>
    <row r="1009" spans="21:25" x14ac:dyDescent="0.2">
      <c r="U1009" s="13">
        <f t="shared" si="15"/>
        <v>476.18</v>
      </c>
      <c r="V1009" s="13">
        <v>13.88</v>
      </c>
      <c r="W1009" s="13">
        <v>-0.02</v>
      </c>
      <c r="X1009" s="13">
        <v>15600</v>
      </c>
      <c r="Y1009" s="13" t="s">
        <v>4</v>
      </c>
    </row>
    <row r="1010" spans="21:25" x14ac:dyDescent="0.2">
      <c r="U1010" s="13">
        <f t="shared" si="15"/>
        <v>476.19</v>
      </c>
      <c r="V1010" s="13">
        <v>13.89</v>
      </c>
      <c r="W1010" s="13">
        <v>-0.02</v>
      </c>
      <c r="X1010" s="13">
        <v>15600</v>
      </c>
      <c r="Y1010" s="13" t="s">
        <v>4</v>
      </c>
    </row>
    <row r="1011" spans="21:25" x14ac:dyDescent="0.2">
      <c r="U1011" s="13">
        <f t="shared" si="15"/>
        <v>476.2</v>
      </c>
      <c r="V1011" s="13">
        <v>13.9</v>
      </c>
      <c r="W1011" s="13">
        <v>-0.02</v>
      </c>
      <c r="X1011" s="13">
        <v>15700</v>
      </c>
      <c r="Y1011" s="13" t="s">
        <v>4</v>
      </c>
    </row>
    <row r="1012" spans="21:25" x14ac:dyDescent="0.2">
      <c r="U1012" s="13">
        <f t="shared" si="15"/>
        <v>476.21000000000004</v>
      </c>
      <c r="V1012" s="13">
        <v>13.91</v>
      </c>
      <c r="W1012" s="13">
        <v>-0.02</v>
      </c>
      <c r="X1012" s="13">
        <v>15700</v>
      </c>
      <c r="Y1012" s="13" t="s">
        <v>4</v>
      </c>
    </row>
    <row r="1013" spans="21:25" x14ac:dyDescent="0.2">
      <c r="U1013" s="13">
        <f t="shared" si="15"/>
        <v>476.22</v>
      </c>
      <c r="V1013" s="13">
        <v>13.92</v>
      </c>
      <c r="W1013" s="13">
        <v>-0.02</v>
      </c>
      <c r="X1013" s="13">
        <v>15700</v>
      </c>
      <c r="Y1013" s="13" t="s">
        <v>4</v>
      </c>
    </row>
    <row r="1014" spans="21:25" x14ac:dyDescent="0.2">
      <c r="U1014" s="13">
        <f t="shared" si="15"/>
        <v>476.23</v>
      </c>
      <c r="V1014" s="13">
        <v>13.93</v>
      </c>
      <c r="W1014" s="13">
        <v>-0.02</v>
      </c>
      <c r="X1014" s="13">
        <v>15700</v>
      </c>
      <c r="Y1014" s="13" t="s">
        <v>4</v>
      </c>
    </row>
    <row r="1015" spans="21:25" x14ac:dyDescent="0.2">
      <c r="U1015" s="13">
        <f t="shared" si="15"/>
        <v>476.24</v>
      </c>
      <c r="V1015" s="13">
        <v>13.94</v>
      </c>
      <c r="W1015" s="13">
        <v>-0.02</v>
      </c>
      <c r="X1015" s="13">
        <v>15800</v>
      </c>
      <c r="Y1015" s="13" t="s">
        <v>4</v>
      </c>
    </row>
    <row r="1016" spans="21:25" x14ac:dyDescent="0.2">
      <c r="U1016" s="13">
        <f t="shared" si="15"/>
        <v>476.25</v>
      </c>
      <c r="V1016" s="13">
        <v>13.95</v>
      </c>
      <c r="W1016" s="13">
        <v>-0.02</v>
      </c>
      <c r="X1016" s="13">
        <v>15800</v>
      </c>
      <c r="Y1016" s="13" t="s">
        <v>4</v>
      </c>
    </row>
    <row r="1017" spans="21:25" x14ac:dyDescent="0.2">
      <c r="U1017" s="13">
        <f t="shared" si="15"/>
        <v>476.26</v>
      </c>
      <c r="V1017" s="13">
        <v>13.96</v>
      </c>
      <c r="W1017" s="13">
        <v>-0.02</v>
      </c>
      <c r="X1017" s="13">
        <v>15800</v>
      </c>
      <c r="Y1017" s="13" t="s">
        <v>4</v>
      </c>
    </row>
    <row r="1018" spans="21:25" x14ac:dyDescent="0.2">
      <c r="U1018" s="13">
        <f t="shared" si="15"/>
        <v>476.27000000000004</v>
      </c>
      <c r="V1018" s="13">
        <v>13.97</v>
      </c>
      <c r="W1018" s="13">
        <v>-0.02</v>
      </c>
      <c r="X1018" s="13">
        <v>15900</v>
      </c>
      <c r="Y1018" s="13" t="s">
        <v>4</v>
      </c>
    </row>
    <row r="1019" spans="21:25" x14ac:dyDescent="0.2">
      <c r="U1019" s="13">
        <f t="shared" si="15"/>
        <v>476.28000000000003</v>
      </c>
      <c r="V1019" s="13">
        <v>13.98</v>
      </c>
      <c r="W1019" s="13">
        <v>-0.02</v>
      </c>
      <c r="X1019" s="13">
        <v>15900</v>
      </c>
      <c r="Y1019" s="13" t="s">
        <v>4</v>
      </c>
    </row>
    <row r="1020" spans="21:25" x14ac:dyDescent="0.2">
      <c r="U1020" s="13">
        <f t="shared" si="15"/>
        <v>476.29</v>
      </c>
      <c r="V1020" s="13">
        <v>13.99</v>
      </c>
      <c r="W1020" s="13">
        <v>-0.02</v>
      </c>
      <c r="X1020" s="13">
        <v>15900</v>
      </c>
      <c r="Y1020" s="13" t="s">
        <v>4</v>
      </c>
    </row>
    <row r="1021" spans="21:25" x14ac:dyDescent="0.2">
      <c r="U1021" s="13">
        <f t="shared" si="15"/>
        <v>476.3</v>
      </c>
      <c r="V1021" s="13">
        <v>14</v>
      </c>
      <c r="W1021" s="13">
        <v>-0.02</v>
      </c>
      <c r="X1021" s="13">
        <v>15900</v>
      </c>
      <c r="Y1021" s="13" t="s">
        <v>4</v>
      </c>
    </row>
    <row r="1022" spans="21:25" x14ac:dyDescent="0.2">
      <c r="U1022" s="13">
        <f t="shared" si="15"/>
        <v>476.31</v>
      </c>
      <c r="V1022" s="13">
        <v>14.01</v>
      </c>
      <c r="W1022" s="13">
        <v>-0.02</v>
      </c>
      <c r="X1022" s="13">
        <v>16000</v>
      </c>
      <c r="Y1022" s="13" t="s">
        <v>4</v>
      </c>
    </row>
    <row r="1023" spans="21:25" x14ac:dyDescent="0.2">
      <c r="U1023" s="13">
        <f t="shared" si="15"/>
        <v>476.32</v>
      </c>
      <c r="V1023" s="13">
        <v>14.02</v>
      </c>
      <c r="W1023" s="13">
        <v>-0.02</v>
      </c>
      <c r="X1023" s="13">
        <v>16000</v>
      </c>
      <c r="Y1023" s="13" t="s">
        <v>4</v>
      </c>
    </row>
    <row r="1024" spans="21:25" x14ac:dyDescent="0.2">
      <c r="U1024" s="13">
        <f t="shared" si="15"/>
        <v>476.33</v>
      </c>
      <c r="V1024" s="13">
        <v>14.03</v>
      </c>
      <c r="W1024" s="13">
        <v>-0.02</v>
      </c>
      <c r="X1024" s="13">
        <v>16000</v>
      </c>
      <c r="Y1024" s="13" t="s">
        <v>4</v>
      </c>
    </row>
    <row r="1025" spans="21:25" x14ac:dyDescent="0.2">
      <c r="U1025" s="13">
        <f t="shared" si="15"/>
        <v>476.34000000000003</v>
      </c>
      <c r="V1025" s="13">
        <v>14.04</v>
      </c>
      <c r="W1025" s="13">
        <v>-0.02</v>
      </c>
      <c r="X1025" s="13">
        <v>16000</v>
      </c>
      <c r="Y1025" s="13" t="s">
        <v>4</v>
      </c>
    </row>
    <row r="1026" spans="21:25" x14ac:dyDescent="0.2">
      <c r="U1026" s="13">
        <f t="shared" si="15"/>
        <v>476.35</v>
      </c>
      <c r="V1026" s="13">
        <v>14.05</v>
      </c>
      <c r="W1026" s="13">
        <v>-0.01</v>
      </c>
      <c r="X1026" s="13">
        <v>16100</v>
      </c>
      <c r="Y1026" s="13" t="s">
        <v>4</v>
      </c>
    </row>
    <row r="1027" spans="21:25" x14ac:dyDescent="0.2">
      <c r="U1027" s="13">
        <f t="shared" si="15"/>
        <v>476.36</v>
      </c>
      <c r="V1027" s="13">
        <v>14.06</v>
      </c>
      <c r="W1027" s="13">
        <v>-0.01</v>
      </c>
      <c r="X1027" s="13">
        <v>16100</v>
      </c>
      <c r="Y1027" s="13" t="s">
        <v>4</v>
      </c>
    </row>
    <row r="1028" spans="21:25" x14ac:dyDescent="0.2">
      <c r="U1028" s="13">
        <f t="shared" si="15"/>
        <v>476.37</v>
      </c>
      <c r="V1028" s="13">
        <v>14.07</v>
      </c>
      <c r="W1028" s="13">
        <v>-0.01</v>
      </c>
      <c r="X1028" s="13">
        <v>16200</v>
      </c>
      <c r="Y1028" s="13" t="s">
        <v>4</v>
      </c>
    </row>
    <row r="1029" spans="21:25" x14ac:dyDescent="0.2">
      <c r="U1029" s="13">
        <f t="shared" si="15"/>
        <v>476.38</v>
      </c>
      <c r="V1029" s="13">
        <v>14.08</v>
      </c>
      <c r="W1029" s="13">
        <v>-0.01</v>
      </c>
      <c r="X1029" s="13">
        <v>16200</v>
      </c>
      <c r="Y1029" s="13" t="s">
        <v>4</v>
      </c>
    </row>
    <row r="1030" spans="21:25" x14ac:dyDescent="0.2">
      <c r="U1030" s="13">
        <f t="shared" si="15"/>
        <v>476.39</v>
      </c>
      <c r="V1030" s="13">
        <v>14.09</v>
      </c>
      <c r="W1030" s="13">
        <v>-0.01</v>
      </c>
      <c r="X1030" s="13">
        <v>16200</v>
      </c>
      <c r="Y1030" s="13" t="s">
        <v>4</v>
      </c>
    </row>
    <row r="1031" spans="21:25" x14ac:dyDescent="0.2">
      <c r="U1031" s="13">
        <f t="shared" si="15"/>
        <v>476.40000000000003</v>
      </c>
      <c r="V1031" s="13">
        <v>14.1</v>
      </c>
      <c r="W1031" s="13">
        <v>-0.01</v>
      </c>
      <c r="X1031" s="13">
        <v>16200</v>
      </c>
      <c r="Y1031" s="13" t="s">
        <v>4</v>
      </c>
    </row>
    <row r="1032" spans="21:25" x14ac:dyDescent="0.2">
      <c r="U1032" s="13">
        <f t="shared" si="15"/>
        <v>476.41</v>
      </c>
      <c r="V1032" s="13">
        <v>14.11</v>
      </c>
      <c r="W1032" s="13">
        <v>-0.01</v>
      </c>
      <c r="X1032" s="13">
        <v>16300</v>
      </c>
      <c r="Y1032" s="13" t="s">
        <v>4</v>
      </c>
    </row>
    <row r="1033" spans="21:25" x14ac:dyDescent="0.2">
      <c r="U1033" s="13">
        <f t="shared" si="15"/>
        <v>476.42</v>
      </c>
      <c r="V1033" s="13">
        <v>14.12</v>
      </c>
      <c r="W1033" s="13">
        <v>-0.01</v>
      </c>
      <c r="X1033" s="13">
        <v>16300</v>
      </c>
      <c r="Y1033" s="13" t="s">
        <v>4</v>
      </c>
    </row>
    <row r="1034" spans="21:25" x14ac:dyDescent="0.2">
      <c r="U1034" s="13">
        <f t="shared" si="15"/>
        <v>476.43</v>
      </c>
      <c r="V1034" s="13">
        <v>14.13</v>
      </c>
      <c r="W1034" s="13">
        <v>-0.01</v>
      </c>
      <c r="X1034" s="13">
        <v>16300</v>
      </c>
      <c r="Y1034" s="13" t="s">
        <v>4</v>
      </c>
    </row>
    <row r="1035" spans="21:25" x14ac:dyDescent="0.2">
      <c r="U1035" s="13">
        <f t="shared" si="15"/>
        <v>476.44</v>
      </c>
      <c r="V1035" s="13">
        <v>14.14</v>
      </c>
      <c r="W1035" s="13">
        <v>-0.01</v>
      </c>
      <c r="X1035" s="13">
        <v>16300</v>
      </c>
      <c r="Y1035" s="13" t="s">
        <v>4</v>
      </c>
    </row>
    <row r="1036" spans="21:25" x14ac:dyDescent="0.2">
      <c r="U1036" s="13">
        <f t="shared" si="15"/>
        <v>476.45</v>
      </c>
      <c r="V1036" s="13">
        <v>14.15</v>
      </c>
      <c r="W1036" s="13">
        <v>-0.01</v>
      </c>
      <c r="X1036" s="13">
        <v>16400</v>
      </c>
      <c r="Y1036" s="13" t="s">
        <v>4</v>
      </c>
    </row>
    <row r="1037" spans="21:25" x14ac:dyDescent="0.2">
      <c r="U1037" s="13">
        <f t="shared" si="15"/>
        <v>476.46000000000004</v>
      </c>
      <c r="V1037" s="13">
        <v>14.16</v>
      </c>
      <c r="W1037" s="13">
        <v>-0.01</v>
      </c>
      <c r="X1037" s="13">
        <v>16400</v>
      </c>
      <c r="Y1037" s="13" t="s">
        <v>4</v>
      </c>
    </row>
    <row r="1038" spans="21:25" x14ac:dyDescent="0.2">
      <c r="U1038" s="13">
        <f t="shared" si="15"/>
        <v>476.47</v>
      </c>
      <c r="V1038" s="13">
        <v>14.17</v>
      </c>
      <c r="W1038" s="13">
        <v>-0.01</v>
      </c>
      <c r="X1038" s="13">
        <v>16400</v>
      </c>
      <c r="Y1038" s="13" t="s">
        <v>4</v>
      </c>
    </row>
    <row r="1039" spans="21:25" x14ac:dyDescent="0.2">
      <c r="U1039" s="13">
        <f t="shared" si="15"/>
        <v>476.48</v>
      </c>
      <c r="V1039" s="13">
        <v>14.18</v>
      </c>
      <c r="W1039" s="13">
        <v>-0.01</v>
      </c>
      <c r="X1039" s="13">
        <v>16500</v>
      </c>
      <c r="Y1039" s="13" t="s">
        <v>4</v>
      </c>
    </row>
    <row r="1040" spans="21:25" x14ac:dyDescent="0.2">
      <c r="U1040" s="13">
        <f t="shared" si="15"/>
        <v>476.49</v>
      </c>
      <c r="V1040" s="13">
        <v>14.19</v>
      </c>
      <c r="W1040" s="13">
        <v>-0.01</v>
      </c>
      <c r="X1040" s="13">
        <v>16500</v>
      </c>
      <c r="Y1040" s="13" t="s">
        <v>4</v>
      </c>
    </row>
    <row r="1041" spans="21:25" x14ac:dyDescent="0.2">
      <c r="U1041" s="13">
        <f t="shared" si="15"/>
        <v>476.5</v>
      </c>
      <c r="V1041" s="13">
        <v>14.2</v>
      </c>
      <c r="W1041" s="13">
        <v>-0.01</v>
      </c>
      <c r="X1041" s="13">
        <v>16500</v>
      </c>
      <c r="Y1041" s="13" t="s">
        <v>4</v>
      </c>
    </row>
    <row r="1042" spans="21:25" x14ac:dyDescent="0.2">
      <c r="U1042" s="13">
        <f t="shared" si="15"/>
        <v>476.51</v>
      </c>
      <c r="V1042" s="13">
        <v>14.21</v>
      </c>
      <c r="W1042" s="13">
        <v>-0.01</v>
      </c>
      <c r="X1042" s="13">
        <v>16500</v>
      </c>
      <c r="Y1042" s="13" t="s">
        <v>4</v>
      </c>
    </row>
    <row r="1043" spans="21:25" x14ac:dyDescent="0.2">
      <c r="U1043" s="13">
        <f t="shared" si="15"/>
        <v>476.52000000000004</v>
      </c>
      <c r="V1043" s="13">
        <v>14.22</v>
      </c>
      <c r="W1043" s="13">
        <v>-0.01</v>
      </c>
      <c r="X1043" s="13">
        <v>16600</v>
      </c>
      <c r="Y1043" s="13" t="s">
        <v>4</v>
      </c>
    </row>
    <row r="1044" spans="21:25" x14ac:dyDescent="0.2">
      <c r="U1044" s="13">
        <f t="shared" si="15"/>
        <v>476.53000000000003</v>
      </c>
      <c r="V1044" s="13">
        <v>14.23</v>
      </c>
      <c r="W1044" s="13">
        <v>-0.01</v>
      </c>
      <c r="X1044" s="13">
        <v>16600</v>
      </c>
      <c r="Y1044" s="13" t="s">
        <v>4</v>
      </c>
    </row>
    <row r="1045" spans="21:25" x14ac:dyDescent="0.2">
      <c r="U1045" s="13">
        <f t="shared" si="15"/>
        <v>476.54</v>
      </c>
      <c r="V1045" s="13">
        <v>14.24</v>
      </c>
      <c r="W1045" s="13">
        <v>-0.01</v>
      </c>
      <c r="X1045" s="13">
        <v>16600</v>
      </c>
      <c r="Y1045" s="13" t="s">
        <v>4</v>
      </c>
    </row>
    <row r="1046" spans="21:25" x14ac:dyDescent="0.2">
      <c r="U1046" s="13">
        <f t="shared" ref="U1046:U1109" si="16">462.3+V1046</f>
        <v>476.55</v>
      </c>
      <c r="V1046" s="13">
        <v>14.25</v>
      </c>
      <c r="W1046" s="13">
        <v>-0.01</v>
      </c>
      <c r="X1046" s="13">
        <v>16700</v>
      </c>
      <c r="Y1046" s="13" t="s">
        <v>4</v>
      </c>
    </row>
    <row r="1047" spans="21:25" x14ac:dyDescent="0.2">
      <c r="U1047" s="13">
        <f t="shared" si="16"/>
        <v>476.56</v>
      </c>
      <c r="V1047" s="13">
        <v>14.26</v>
      </c>
      <c r="W1047" s="13">
        <v>-0.01</v>
      </c>
      <c r="X1047" s="13">
        <v>16700</v>
      </c>
      <c r="Y1047" s="13" t="s">
        <v>4</v>
      </c>
    </row>
    <row r="1048" spans="21:25" x14ac:dyDescent="0.2">
      <c r="U1048" s="13">
        <f t="shared" si="16"/>
        <v>476.57</v>
      </c>
      <c r="V1048" s="13">
        <v>14.27</v>
      </c>
      <c r="W1048" s="13">
        <v>-0.01</v>
      </c>
      <c r="X1048" s="13">
        <v>16700</v>
      </c>
      <c r="Y1048" s="13" t="s">
        <v>4</v>
      </c>
    </row>
    <row r="1049" spans="21:25" x14ac:dyDescent="0.2">
      <c r="U1049" s="13">
        <f t="shared" si="16"/>
        <v>476.58</v>
      </c>
      <c r="V1049" s="13">
        <v>14.28</v>
      </c>
      <c r="W1049" s="13">
        <v>-0.01</v>
      </c>
      <c r="X1049" s="13">
        <v>16700</v>
      </c>
      <c r="Y1049" s="13" t="s">
        <v>4</v>
      </c>
    </row>
    <row r="1050" spans="21:25" x14ac:dyDescent="0.2">
      <c r="U1050" s="13">
        <f t="shared" si="16"/>
        <v>476.59000000000003</v>
      </c>
      <c r="V1050" s="13">
        <v>14.29</v>
      </c>
      <c r="W1050" s="13">
        <v>-0.01</v>
      </c>
      <c r="X1050" s="13">
        <v>16800</v>
      </c>
      <c r="Y1050" s="13" t="s">
        <v>4</v>
      </c>
    </row>
    <row r="1051" spans="21:25" x14ac:dyDescent="0.2">
      <c r="U1051" s="13">
        <f t="shared" si="16"/>
        <v>476.6</v>
      </c>
      <c r="V1051" s="13">
        <v>14.3</v>
      </c>
      <c r="W1051" s="13">
        <v>-0.01</v>
      </c>
      <c r="X1051" s="13">
        <v>16800</v>
      </c>
      <c r="Y1051" s="13" t="s">
        <v>4</v>
      </c>
    </row>
    <row r="1052" spans="21:25" x14ac:dyDescent="0.2">
      <c r="U1052" s="13">
        <f t="shared" si="16"/>
        <v>476.61</v>
      </c>
      <c r="V1052" s="13">
        <v>14.31</v>
      </c>
      <c r="W1052" s="13">
        <v>-0.01</v>
      </c>
      <c r="X1052" s="13">
        <v>16800</v>
      </c>
      <c r="Y1052" s="13" t="s">
        <v>4</v>
      </c>
    </row>
    <row r="1053" spans="21:25" x14ac:dyDescent="0.2">
      <c r="U1053" s="13">
        <f t="shared" si="16"/>
        <v>476.62</v>
      </c>
      <c r="V1053" s="13">
        <v>14.32</v>
      </c>
      <c r="W1053" s="13">
        <v>-0.01</v>
      </c>
      <c r="X1053" s="13">
        <v>16800</v>
      </c>
      <c r="Y1053" s="13" t="s">
        <v>4</v>
      </c>
    </row>
    <row r="1054" spans="21:25" x14ac:dyDescent="0.2">
      <c r="U1054" s="13">
        <f t="shared" si="16"/>
        <v>476.63</v>
      </c>
      <c r="V1054" s="13">
        <v>14.33</v>
      </c>
      <c r="W1054" s="13">
        <v>-0.01</v>
      </c>
      <c r="X1054" s="13">
        <v>16900</v>
      </c>
      <c r="Y1054" s="13" t="s">
        <v>4</v>
      </c>
    </row>
    <row r="1055" spans="21:25" x14ac:dyDescent="0.2">
      <c r="U1055" s="13">
        <f t="shared" si="16"/>
        <v>476.64</v>
      </c>
      <c r="V1055" s="13">
        <v>14.34</v>
      </c>
      <c r="W1055" s="13">
        <v>-0.01</v>
      </c>
      <c r="X1055" s="13">
        <v>16900</v>
      </c>
      <c r="Y1055" s="13" t="s">
        <v>4</v>
      </c>
    </row>
    <row r="1056" spans="21:25" x14ac:dyDescent="0.2">
      <c r="U1056" s="13">
        <f t="shared" si="16"/>
        <v>476.65000000000003</v>
      </c>
      <c r="V1056" s="13">
        <v>14.35</v>
      </c>
      <c r="W1056" s="13">
        <v>-0.01</v>
      </c>
      <c r="X1056" s="13">
        <v>16900</v>
      </c>
      <c r="Y1056" s="13" t="s">
        <v>4</v>
      </c>
    </row>
    <row r="1057" spans="21:25" x14ac:dyDescent="0.2">
      <c r="U1057" s="13">
        <f t="shared" si="16"/>
        <v>476.66</v>
      </c>
      <c r="V1057" s="13">
        <v>14.36</v>
      </c>
      <c r="W1057" s="13">
        <v>-0.01</v>
      </c>
      <c r="X1057" s="13">
        <v>17000</v>
      </c>
      <c r="Y1057" s="13" t="s">
        <v>4</v>
      </c>
    </row>
    <row r="1058" spans="21:25" x14ac:dyDescent="0.2">
      <c r="U1058" s="13">
        <f t="shared" si="16"/>
        <v>476.67</v>
      </c>
      <c r="V1058" s="13">
        <v>14.37</v>
      </c>
      <c r="W1058" s="13">
        <v>-0.01</v>
      </c>
      <c r="X1058" s="13">
        <v>17000</v>
      </c>
      <c r="Y1058" s="13" t="s">
        <v>4</v>
      </c>
    </row>
    <row r="1059" spans="21:25" x14ac:dyDescent="0.2">
      <c r="U1059" s="13">
        <f t="shared" si="16"/>
        <v>476.68</v>
      </c>
      <c r="V1059" s="13">
        <v>14.38</v>
      </c>
      <c r="W1059" s="13">
        <v>-0.01</v>
      </c>
      <c r="X1059" s="13">
        <v>17000</v>
      </c>
      <c r="Y1059" s="13" t="s">
        <v>4</v>
      </c>
    </row>
    <row r="1060" spans="21:25" x14ac:dyDescent="0.2">
      <c r="U1060" s="13">
        <f t="shared" si="16"/>
        <v>476.69</v>
      </c>
      <c r="V1060" s="13">
        <v>14.39</v>
      </c>
      <c r="W1060" s="13">
        <v>-0.01</v>
      </c>
      <c r="X1060" s="13">
        <v>17000</v>
      </c>
      <c r="Y1060" s="13" t="s">
        <v>4</v>
      </c>
    </row>
    <row r="1061" spans="21:25" x14ac:dyDescent="0.2">
      <c r="U1061" s="13">
        <f t="shared" si="16"/>
        <v>476.7</v>
      </c>
      <c r="V1061" s="13">
        <v>14.4</v>
      </c>
      <c r="W1061" s="13">
        <v>-0.01</v>
      </c>
      <c r="X1061" s="13">
        <v>17100</v>
      </c>
      <c r="Y1061" s="13" t="s">
        <v>4</v>
      </c>
    </row>
    <row r="1062" spans="21:25" x14ac:dyDescent="0.2">
      <c r="U1062" s="13">
        <f t="shared" si="16"/>
        <v>476.71000000000004</v>
      </c>
      <c r="V1062" s="13">
        <v>14.41</v>
      </c>
      <c r="W1062" s="13">
        <v>-0.01</v>
      </c>
      <c r="X1062" s="13">
        <v>17100</v>
      </c>
      <c r="Y1062" s="13" t="s">
        <v>4</v>
      </c>
    </row>
    <row r="1063" spans="21:25" x14ac:dyDescent="0.2">
      <c r="U1063" s="13">
        <f t="shared" si="16"/>
        <v>476.72</v>
      </c>
      <c r="V1063" s="13">
        <v>14.42</v>
      </c>
      <c r="W1063" s="13">
        <v>-0.01</v>
      </c>
      <c r="X1063" s="13">
        <v>17100</v>
      </c>
      <c r="Y1063" s="13" t="s">
        <v>4</v>
      </c>
    </row>
    <row r="1064" spans="21:25" x14ac:dyDescent="0.2">
      <c r="U1064" s="13">
        <f t="shared" si="16"/>
        <v>476.73</v>
      </c>
      <c r="V1064" s="13">
        <v>14.43</v>
      </c>
      <c r="W1064" s="13">
        <v>-0.01</v>
      </c>
      <c r="X1064" s="13">
        <v>17200</v>
      </c>
      <c r="Y1064" s="13" t="s">
        <v>4</v>
      </c>
    </row>
    <row r="1065" spans="21:25" x14ac:dyDescent="0.2">
      <c r="U1065" s="13">
        <f t="shared" si="16"/>
        <v>476.74</v>
      </c>
      <c r="V1065" s="13">
        <v>14.44</v>
      </c>
      <c r="W1065" s="13">
        <v>-0.01</v>
      </c>
      <c r="X1065" s="13">
        <v>17200</v>
      </c>
      <c r="Y1065" s="13" t="s">
        <v>4</v>
      </c>
    </row>
    <row r="1066" spans="21:25" x14ac:dyDescent="0.2">
      <c r="U1066" s="13">
        <f t="shared" si="16"/>
        <v>476.75</v>
      </c>
      <c r="V1066" s="13">
        <v>14.45</v>
      </c>
      <c r="W1066" s="13">
        <v>-0.01</v>
      </c>
      <c r="X1066" s="13">
        <v>17200</v>
      </c>
      <c r="Y1066" s="13" t="s">
        <v>4</v>
      </c>
    </row>
    <row r="1067" spans="21:25" x14ac:dyDescent="0.2">
      <c r="U1067" s="13">
        <f t="shared" si="16"/>
        <v>476.76</v>
      </c>
      <c r="V1067" s="13">
        <v>14.46</v>
      </c>
      <c r="W1067" s="13">
        <v>-0.01</v>
      </c>
      <c r="X1067" s="13">
        <v>17200</v>
      </c>
      <c r="Y1067" s="13" t="s">
        <v>4</v>
      </c>
    </row>
    <row r="1068" spans="21:25" x14ac:dyDescent="0.2">
      <c r="U1068" s="13">
        <f t="shared" si="16"/>
        <v>476.77000000000004</v>
      </c>
      <c r="V1068" s="13">
        <v>14.47</v>
      </c>
      <c r="W1068" s="13">
        <v>-0.01</v>
      </c>
      <c r="X1068" s="13">
        <v>17300</v>
      </c>
      <c r="Y1068" s="13" t="s">
        <v>4</v>
      </c>
    </row>
    <row r="1069" spans="21:25" x14ac:dyDescent="0.2">
      <c r="U1069" s="13">
        <f t="shared" si="16"/>
        <v>476.78000000000003</v>
      </c>
      <c r="V1069" s="13">
        <v>14.48</v>
      </c>
      <c r="W1069" s="13">
        <v>-0.01</v>
      </c>
      <c r="X1069" s="13">
        <v>17300</v>
      </c>
      <c r="Y1069" s="13" t="s">
        <v>4</v>
      </c>
    </row>
    <row r="1070" spans="21:25" x14ac:dyDescent="0.2">
      <c r="U1070" s="13">
        <f t="shared" si="16"/>
        <v>476.79</v>
      </c>
      <c r="V1070" s="13">
        <v>14.49</v>
      </c>
      <c r="W1070" s="13">
        <v>-0.01</v>
      </c>
      <c r="X1070" s="13">
        <v>17300</v>
      </c>
      <c r="Y1070" s="13" t="s">
        <v>4</v>
      </c>
    </row>
    <row r="1071" spans="21:25" x14ac:dyDescent="0.2">
      <c r="U1071" s="13">
        <f t="shared" si="16"/>
        <v>476.8</v>
      </c>
      <c r="V1071" s="13">
        <v>14.5</v>
      </c>
      <c r="W1071" s="13">
        <v>-0.01</v>
      </c>
      <c r="X1071" s="13">
        <v>17400</v>
      </c>
      <c r="Y1071" s="13" t="s">
        <v>4</v>
      </c>
    </row>
    <row r="1072" spans="21:25" x14ac:dyDescent="0.2">
      <c r="U1072" s="13">
        <f t="shared" si="16"/>
        <v>476.81</v>
      </c>
      <c r="V1072" s="13">
        <v>14.51</v>
      </c>
      <c r="W1072" s="13">
        <v>-0.01</v>
      </c>
      <c r="X1072" s="13">
        <v>17400</v>
      </c>
      <c r="Y1072" s="13" t="s">
        <v>4</v>
      </c>
    </row>
    <row r="1073" spans="21:25" x14ac:dyDescent="0.2">
      <c r="U1073" s="13">
        <f t="shared" si="16"/>
        <v>476.82</v>
      </c>
      <c r="V1073" s="13">
        <v>14.52</v>
      </c>
      <c r="W1073" s="13">
        <v>-0.01</v>
      </c>
      <c r="X1073" s="13">
        <v>17400</v>
      </c>
      <c r="Y1073" s="13" t="s">
        <v>4</v>
      </c>
    </row>
    <row r="1074" spans="21:25" x14ac:dyDescent="0.2">
      <c r="U1074" s="13">
        <f t="shared" si="16"/>
        <v>476.83</v>
      </c>
      <c r="V1074" s="13">
        <v>14.53</v>
      </c>
      <c r="W1074" s="13">
        <v>-0.01</v>
      </c>
      <c r="X1074" s="13">
        <v>17400</v>
      </c>
      <c r="Y1074" s="13" t="s">
        <v>4</v>
      </c>
    </row>
    <row r="1075" spans="21:25" x14ac:dyDescent="0.2">
      <c r="U1075" s="13">
        <f t="shared" si="16"/>
        <v>476.84000000000003</v>
      </c>
      <c r="V1075" s="13">
        <v>14.54</v>
      </c>
      <c r="W1075" s="13">
        <v>-0.01</v>
      </c>
      <c r="X1075" s="13">
        <v>17500</v>
      </c>
      <c r="Y1075" s="13" t="s">
        <v>4</v>
      </c>
    </row>
    <row r="1076" spans="21:25" x14ac:dyDescent="0.2">
      <c r="U1076" s="13">
        <f t="shared" si="16"/>
        <v>476.85</v>
      </c>
      <c r="V1076" s="13">
        <v>14.55</v>
      </c>
      <c r="W1076" s="13">
        <v>-0.01</v>
      </c>
      <c r="X1076" s="13">
        <v>17500</v>
      </c>
      <c r="Y1076" s="13" t="s">
        <v>4</v>
      </c>
    </row>
    <row r="1077" spans="21:25" x14ac:dyDescent="0.2">
      <c r="U1077" s="13">
        <f t="shared" si="16"/>
        <v>476.86</v>
      </c>
      <c r="V1077" s="13">
        <v>14.56</v>
      </c>
      <c r="W1077" s="13">
        <v>-0.01</v>
      </c>
      <c r="X1077" s="13">
        <v>17500</v>
      </c>
      <c r="Y1077" s="13" t="s">
        <v>4</v>
      </c>
    </row>
    <row r="1078" spans="21:25" x14ac:dyDescent="0.2">
      <c r="U1078" s="13">
        <f t="shared" si="16"/>
        <v>476.87</v>
      </c>
      <c r="V1078" s="13">
        <v>14.57</v>
      </c>
      <c r="W1078" s="13">
        <v>-0.01</v>
      </c>
      <c r="X1078" s="13">
        <v>17600</v>
      </c>
      <c r="Y1078" s="13" t="s">
        <v>4</v>
      </c>
    </row>
    <row r="1079" spans="21:25" x14ac:dyDescent="0.2">
      <c r="U1079" s="13">
        <f t="shared" si="16"/>
        <v>476.88</v>
      </c>
      <c r="V1079" s="13">
        <v>14.58</v>
      </c>
      <c r="W1079" s="13">
        <v>-0.01</v>
      </c>
      <c r="X1079" s="13">
        <v>17600</v>
      </c>
      <c r="Y1079" s="13" t="s">
        <v>4</v>
      </c>
    </row>
    <row r="1080" spans="21:25" x14ac:dyDescent="0.2">
      <c r="U1080" s="13">
        <f t="shared" si="16"/>
        <v>476.89</v>
      </c>
      <c r="V1080" s="13">
        <v>14.59</v>
      </c>
      <c r="W1080" s="13">
        <v>-0.01</v>
      </c>
      <c r="X1080" s="13">
        <v>17600</v>
      </c>
      <c r="Y1080" s="13" t="s">
        <v>4</v>
      </c>
    </row>
    <row r="1081" spans="21:25" x14ac:dyDescent="0.2">
      <c r="U1081" s="13">
        <f t="shared" si="16"/>
        <v>476.90000000000003</v>
      </c>
      <c r="V1081" s="13">
        <v>14.6</v>
      </c>
      <c r="W1081" s="13">
        <v>-0.01</v>
      </c>
      <c r="X1081" s="13">
        <v>17600</v>
      </c>
      <c r="Y1081" s="13" t="s">
        <v>4</v>
      </c>
    </row>
    <row r="1082" spans="21:25" x14ac:dyDescent="0.2">
      <c r="U1082" s="13">
        <f t="shared" si="16"/>
        <v>476.91</v>
      </c>
      <c r="V1082" s="13">
        <v>14.61</v>
      </c>
      <c r="W1082" s="13">
        <v>-0.01</v>
      </c>
      <c r="X1082" s="13">
        <v>17700</v>
      </c>
      <c r="Y1082" s="13" t="s">
        <v>4</v>
      </c>
    </row>
    <row r="1083" spans="21:25" x14ac:dyDescent="0.2">
      <c r="U1083" s="13">
        <f t="shared" si="16"/>
        <v>476.92</v>
      </c>
      <c r="V1083" s="13">
        <v>14.62</v>
      </c>
      <c r="W1083" s="13">
        <v>-0.01</v>
      </c>
      <c r="X1083" s="13">
        <v>17700</v>
      </c>
      <c r="Y1083" s="13" t="s">
        <v>4</v>
      </c>
    </row>
    <row r="1084" spans="21:25" x14ac:dyDescent="0.2">
      <c r="U1084" s="13">
        <f t="shared" si="16"/>
        <v>476.93</v>
      </c>
      <c r="V1084" s="13">
        <v>14.63</v>
      </c>
      <c r="W1084" s="13">
        <v>-0.01</v>
      </c>
      <c r="X1084" s="13">
        <v>17700</v>
      </c>
      <c r="Y1084" s="13" t="s">
        <v>4</v>
      </c>
    </row>
    <row r="1085" spans="21:25" x14ac:dyDescent="0.2">
      <c r="U1085" s="13">
        <f t="shared" si="16"/>
        <v>476.94</v>
      </c>
      <c r="V1085" s="13">
        <v>14.64</v>
      </c>
      <c r="W1085" s="13">
        <v>-0.01</v>
      </c>
      <c r="X1085" s="13">
        <v>17800</v>
      </c>
      <c r="Y1085" s="13" t="s">
        <v>4</v>
      </c>
    </row>
    <row r="1086" spans="21:25" x14ac:dyDescent="0.2">
      <c r="U1086" s="13">
        <f t="shared" si="16"/>
        <v>476.95</v>
      </c>
      <c r="V1086" s="13">
        <v>14.65</v>
      </c>
      <c r="W1086" s="13">
        <v>-0.01</v>
      </c>
      <c r="X1086" s="13">
        <v>17800</v>
      </c>
      <c r="Y1086" s="13" t="s">
        <v>4</v>
      </c>
    </row>
    <row r="1087" spans="21:25" x14ac:dyDescent="0.2">
      <c r="U1087" s="13">
        <f t="shared" si="16"/>
        <v>476.96000000000004</v>
      </c>
      <c r="V1087" s="13">
        <v>14.66</v>
      </c>
      <c r="W1087" s="13">
        <v>-0.01</v>
      </c>
      <c r="X1087" s="13">
        <v>17800</v>
      </c>
      <c r="Y1087" s="13" t="s">
        <v>4</v>
      </c>
    </row>
    <row r="1088" spans="21:25" x14ac:dyDescent="0.2">
      <c r="U1088" s="13">
        <f t="shared" si="16"/>
        <v>476.97</v>
      </c>
      <c r="V1088" s="13">
        <v>14.67</v>
      </c>
      <c r="W1088" s="13">
        <v>-0.01</v>
      </c>
      <c r="X1088" s="13">
        <v>17800</v>
      </c>
      <c r="Y1088" s="13" t="s">
        <v>4</v>
      </c>
    </row>
    <row r="1089" spans="21:25" x14ac:dyDescent="0.2">
      <c r="U1089" s="13">
        <f t="shared" si="16"/>
        <v>476.98</v>
      </c>
      <c r="V1089" s="13">
        <v>14.68</v>
      </c>
      <c r="W1089" s="13">
        <v>-0.01</v>
      </c>
      <c r="X1089" s="13">
        <v>17900</v>
      </c>
      <c r="Y1089" s="13" t="s">
        <v>4</v>
      </c>
    </row>
    <row r="1090" spans="21:25" x14ac:dyDescent="0.2">
      <c r="U1090" s="13">
        <f t="shared" si="16"/>
        <v>476.99</v>
      </c>
      <c r="V1090" s="13">
        <v>14.69</v>
      </c>
      <c r="W1090" s="13">
        <v>0</v>
      </c>
      <c r="X1090" s="13">
        <v>17900</v>
      </c>
      <c r="Y1090" s="13" t="s">
        <v>4</v>
      </c>
    </row>
    <row r="1091" spans="21:25" x14ac:dyDescent="0.2">
      <c r="U1091" s="13">
        <f t="shared" si="16"/>
        <v>477</v>
      </c>
      <c r="V1091" s="13">
        <v>14.7</v>
      </c>
      <c r="W1091" s="13">
        <v>0</v>
      </c>
      <c r="X1091" s="13">
        <v>18000</v>
      </c>
      <c r="Y1091" s="13" t="s">
        <v>4</v>
      </c>
    </row>
    <row r="1092" spans="21:25" x14ac:dyDescent="0.2">
      <c r="U1092" s="13">
        <f t="shared" si="16"/>
        <v>477.01</v>
      </c>
      <c r="V1092" s="13">
        <v>14.71</v>
      </c>
      <c r="W1092" s="13">
        <v>0</v>
      </c>
      <c r="X1092" s="13">
        <v>18000</v>
      </c>
      <c r="Y1092" s="13" t="s">
        <v>4</v>
      </c>
    </row>
    <row r="1093" spans="21:25" x14ac:dyDescent="0.2">
      <c r="U1093" s="13">
        <f t="shared" si="16"/>
        <v>477.02000000000004</v>
      </c>
      <c r="V1093" s="13">
        <v>14.72</v>
      </c>
      <c r="W1093" s="13">
        <v>0</v>
      </c>
      <c r="X1093" s="13">
        <v>18000</v>
      </c>
      <c r="Y1093" s="13" t="s">
        <v>4</v>
      </c>
    </row>
    <row r="1094" spans="21:25" x14ac:dyDescent="0.2">
      <c r="U1094" s="13">
        <f t="shared" si="16"/>
        <v>477.03000000000003</v>
      </c>
      <c r="V1094" s="13">
        <v>14.73</v>
      </c>
      <c r="W1094" s="13">
        <v>0</v>
      </c>
      <c r="X1094" s="13">
        <v>18000</v>
      </c>
      <c r="Y1094" s="13" t="s">
        <v>4</v>
      </c>
    </row>
    <row r="1095" spans="21:25" x14ac:dyDescent="0.2">
      <c r="U1095" s="13">
        <f t="shared" si="16"/>
        <v>477.04</v>
      </c>
      <c r="V1095" s="13">
        <v>14.74</v>
      </c>
      <c r="W1095" s="13">
        <v>0</v>
      </c>
      <c r="X1095" s="13">
        <v>18100</v>
      </c>
      <c r="Y1095" s="13" t="s">
        <v>4</v>
      </c>
    </row>
    <row r="1096" spans="21:25" x14ac:dyDescent="0.2">
      <c r="U1096" s="13">
        <f t="shared" si="16"/>
        <v>477.05</v>
      </c>
      <c r="V1096" s="13">
        <v>14.75</v>
      </c>
      <c r="W1096" s="13">
        <v>0</v>
      </c>
      <c r="X1096" s="13">
        <v>18100</v>
      </c>
      <c r="Y1096" s="13" t="s">
        <v>4</v>
      </c>
    </row>
    <row r="1097" spans="21:25" x14ac:dyDescent="0.2">
      <c r="U1097" s="13">
        <f t="shared" si="16"/>
        <v>477.06</v>
      </c>
      <c r="V1097" s="13">
        <v>14.76</v>
      </c>
      <c r="W1097" s="13">
        <v>0</v>
      </c>
      <c r="X1097" s="13">
        <v>18100</v>
      </c>
      <c r="Y1097" s="13" t="s">
        <v>4</v>
      </c>
    </row>
    <row r="1098" spans="21:25" x14ac:dyDescent="0.2">
      <c r="U1098" s="13">
        <f t="shared" si="16"/>
        <v>477.07</v>
      </c>
      <c r="V1098" s="13">
        <v>14.77</v>
      </c>
      <c r="W1098" s="13">
        <v>0</v>
      </c>
      <c r="X1098" s="13">
        <v>18200</v>
      </c>
      <c r="Y1098" s="13" t="s">
        <v>4</v>
      </c>
    </row>
    <row r="1099" spans="21:25" x14ac:dyDescent="0.2">
      <c r="U1099" s="13">
        <f t="shared" si="16"/>
        <v>477.08</v>
      </c>
      <c r="V1099" s="13">
        <v>14.78</v>
      </c>
      <c r="W1099" s="13">
        <v>0</v>
      </c>
      <c r="X1099" s="13">
        <v>18200</v>
      </c>
      <c r="Y1099" s="13" t="s">
        <v>4</v>
      </c>
    </row>
    <row r="1100" spans="21:25" x14ac:dyDescent="0.2">
      <c r="U1100" s="13">
        <f t="shared" si="16"/>
        <v>477.09000000000003</v>
      </c>
      <c r="V1100" s="13">
        <v>14.79</v>
      </c>
      <c r="W1100" s="13">
        <v>0</v>
      </c>
      <c r="X1100" s="13">
        <v>18200</v>
      </c>
      <c r="Y1100" s="13" t="s">
        <v>4</v>
      </c>
    </row>
    <row r="1101" spans="21:25" x14ac:dyDescent="0.2">
      <c r="U1101" s="13">
        <f t="shared" si="16"/>
        <v>477.1</v>
      </c>
      <c r="V1101" s="13">
        <v>14.8</v>
      </c>
      <c r="W1101" s="13">
        <v>0</v>
      </c>
      <c r="X1101" s="13">
        <v>18200</v>
      </c>
      <c r="Y1101" s="13" t="s">
        <v>4</v>
      </c>
    </row>
    <row r="1102" spans="21:25" x14ac:dyDescent="0.2">
      <c r="U1102" s="13">
        <f t="shared" si="16"/>
        <v>477.11</v>
      </c>
      <c r="V1102" s="13">
        <v>14.81</v>
      </c>
      <c r="W1102" s="13">
        <v>0</v>
      </c>
      <c r="X1102" s="13">
        <v>18300</v>
      </c>
      <c r="Y1102" s="13" t="s">
        <v>4</v>
      </c>
    </row>
    <row r="1103" spans="21:25" x14ac:dyDescent="0.2">
      <c r="U1103" s="13">
        <f t="shared" si="16"/>
        <v>477.12</v>
      </c>
      <c r="V1103" s="13">
        <v>14.82</v>
      </c>
      <c r="W1103" s="13">
        <v>0</v>
      </c>
      <c r="X1103" s="13">
        <v>18300</v>
      </c>
      <c r="Y1103" s="13" t="s">
        <v>4</v>
      </c>
    </row>
    <row r="1104" spans="21:25" x14ac:dyDescent="0.2">
      <c r="U1104" s="13">
        <f t="shared" si="16"/>
        <v>477.13</v>
      </c>
      <c r="V1104" s="13">
        <v>14.83</v>
      </c>
      <c r="W1104" s="13">
        <v>0</v>
      </c>
      <c r="X1104" s="13">
        <v>18300</v>
      </c>
      <c r="Y1104" s="13" t="s">
        <v>4</v>
      </c>
    </row>
    <row r="1105" spans="21:25" x14ac:dyDescent="0.2">
      <c r="U1105" s="13">
        <f t="shared" si="16"/>
        <v>477.14</v>
      </c>
      <c r="V1105" s="13">
        <v>14.84</v>
      </c>
      <c r="W1105" s="13">
        <v>0</v>
      </c>
      <c r="X1105" s="13">
        <v>18400</v>
      </c>
      <c r="Y1105" s="13" t="s">
        <v>4</v>
      </c>
    </row>
    <row r="1106" spans="21:25" x14ac:dyDescent="0.2">
      <c r="U1106" s="13">
        <f t="shared" si="16"/>
        <v>477.15000000000003</v>
      </c>
      <c r="V1106" s="13">
        <v>14.85</v>
      </c>
      <c r="W1106" s="13">
        <v>0</v>
      </c>
      <c r="X1106" s="13">
        <v>18400</v>
      </c>
      <c r="Y1106" s="13" t="s">
        <v>4</v>
      </c>
    </row>
    <row r="1107" spans="21:25" x14ac:dyDescent="0.2">
      <c r="U1107" s="13">
        <f t="shared" si="16"/>
        <v>477.16</v>
      </c>
      <c r="V1107" s="13">
        <v>14.86</v>
      </c>
      <c r="W1107" s="13">
        <v>0</v>
      </c>
      <c r="X1107" s="13">
        <v>18400</v>
      </c>
      <c r="Y1107" s="13" t="s">
        <v>4</v>
      </c>
    </row>
    <row r="1108" spans="21:25" x14ac:dyDescent="0.2">
      <c r="U1108" s="13">
        <f t="shared" si="16"/>
        <v>477.17</v>
      </c>
      <c r="V1108" s="13">
        <v>14.87</v>
      </c>
      <c r="W1108" s="13">
        <v>0</v>
      </c>
      <c r="X1108" s="13">
        <v>18400</v>
      </c>
      <c r="Y1108" s="13" t="s">
        <v>4</v>
      </c>
    </row>
    <row r="1109" spans="21:25" x14ac:dyDescent="0.2">
      <c r="U1109" s="13">
        <f t="shared" si="16"/>
        <v>477.18</v>
      </c>
      <c r="V1109" s="13">
        <v>14.88</v>
      </c>
      <c r="W1109" s="13">
        <v>0</v>
      </c>
      <c r="X1109" s="13">
        <v>18500</v>
      </c>
      <c r="Y1109" s="13" t="s">
        <v>4</v>
      </c>
    </row>
    <row r="1110" spans="21:25" x14ac:dyDescent="0.2">
      <c r="U1110" s="13">
        <f t="shared" ref="U1110:U1173" si="17">462.3+V1110</f>
        <v>477.19</v>
      </c>
      <c r="V1110" s="13">
        <v>14.89</v>
      </c>
      <c r="W1110" s="13">
        <v>0</v>
      </c>
      <c r="X1110" s="13">
        <v>18500</v>
      </c>
      <c r="Y1110" s="13" t="s">
        <v>4</v>
      </c>
    </row>
    <row r="1111" spans="21:25" x14ac:dyDescent="0.2">
      <c r="U1111" s="13">
        <f t="shared" si="17"/>
        <v>477.2</v>
      </c>
      <c r="V1111" s="13">
        <v>14.9</v>
      </c>
      <c r="W1111" s="13">
        <v>0</v>
      </c>
      <c r="X1111" s="13">
        <v>18500</v>
      </c>
      <c r="Y1111" s="13" t="s">
        <v>4</v>
      </c>
    </row>
    <row r="1112" spans="21:25" x14ac:dyDescent="0.2">
      <c r="U1112" s="13">
        <f t="shared" si="17"/>
        <v>477.21000000000004</v>
      </c>
      <c r="V1112" s="13">
        <v>14.91</v>
      </c>
      <c r="W1112" s="13">
        <v>0</v>
      </c>
      <c r="X1112" s="13">
        <v>18600</v>
      </c>
      <c r="Y1112" s="13" t="s">
        <v>4</v>
      </c>
    </row>
    <row r="1113" spans="21:25" x14ac:dyDescent="0.2">
      <c r="U1113" s="13">
        <f t="shared" si="17"/>
        <v>477.22</v>
      </c>
      <c r="V1113" s="13">
        <v>14.92</v>
      </c>
      <c r="W1113" s="13">
        <v>0</v>
      </c>
      <c r="X1113" s="13">
        <v>18600</v>
      </c>
      <c r="Y1113" s="13" t="s">
        <v>4</v>
      </c>
    </row>
    <row r="1114" spans="21:25" x14ac:dyDescent="0.2">
      <c r="U1114" s="13">
        <f t="shared" si="17"/>
        <v>477.23</v>
      </c>
      <c r="V1114" s="13">
        <v>14.93</v>
      </c>
      <c r="W1114" s="13">
        <v>0</v>
      </c>
      <c r="X1114" s="13">
        <v>18600</v>
      </c>
      <c r="Y1114" s="13" t="s">
        <v>4</v>
      </c>
    </row>
    <row r="1115" spans="21:25" x14ac:dyDescent="0.2">
      <c r="U1115" s="13">
        <f t="shared" si="17"/>
        <v>477.24</v>
      </c>
      <c r="V1115" s="13">
        <v>14.94</v>
      </c>
      <c r="W1115" s="13">
        <v>0</v>
      </c>
      <c r="X1115" s="13">
        <v>18700</v>
      </c>
      <c r="Y1115" s="13" t="s">
        <v>4</v>
      </c>
    </row>
    <row r="1116" spans="21:25" x14ac:dyDescent="0.2">
      <c r="U1116" s="13">
        <f t="shared" si="17"/>
        <v>477.25</v>
      </c>
      <c r="V1116" s="13">
        <v>14.95</v>
      </c>
      <c r="W1116" s="13">
        <v>0</v>
      </c>
      <c r="X1116" s="13">
        <v>18700</v>
      </c>
      <c r="Y1116" s="13" t="s">
        <v>4</v>
      </c>
    </row>
    <row r="1117" spans="21:25" x14ac:dyDescent="0.2">
      <c r="U1117" s="13">
        <f t="shared" si="17"/>
        <v>477.26</v>
      </c>
      <c r="V1117" s="13">
        <v>14.96</v>
      </c>
      <c r="W1117" s="13">
        <v>0</v>
      </c>
      <c r="X1117" s="13">
        <v>18700</v>
      </c>
      <c r="Y1117" s="13" t="s">
        <v>4</v>
      </c>
    </row>
    <row r="1118" spans="21:25" x14ac:dyDescent="0.2">
      <c r="U1118" s="13">
        <f t="shared" si="17"/>
        <v>477.27000000000004</v>
      </c>
      <c r="V1118" s="13">
        <v>14.97</v>
      </c>
      <c r="W1118" s="13">
        <v>0</v>
      </c>
      <c r="X1118" s="13">
        <v>18700</v>
      </c>
      <c r="Y1118" s="13" t="s">
        <v>4</v>
      </c>
    </row>
    <row r="1119" spans="21:25" x14ac:dyDescent="0.2">
      <c r="U1119" s="13">
        <f t="shared" si="17"/>
        <v>477.28000000000003</v>
      </c>
      <c r="V1119" s="13">
        <v>14.98</v>
      </c>
      <c r="W1119" s="13">
        <v>0</v>
      </c>
      <c r="X1119" s="13">
        <v>18800</v>
      </c>
      <c r="Y1119" s="13" t="s">
        <v>4</v>
      </c>
    </row>
    <row r="1120" spans="21:25" x14ac:dyDescent="0.2">
      <c r="U1120" s="13">
        <f t="shared" si="17"/>
        <v>477.29</v>
      </c>
      <c r="V1120" s="13">
        <v>14.99</v>
      </c>
      <c r="W1120" s="13">
        <v>0</v>
      </c>
      <c r="X1120" s="13">
        <v>18800</v>
      </c>
      <c r="Y1120" s="13" t="s">
        <v>4</v>
      </c>
    </row>
    <row r="1121" spans="21:25" x14ac:dyDescent="0.2">
      <c r="U1121" s="13">
        <f t="shared" si="17"/>
        <v>477.3</v>
      </c>
      <c r="V1121" s="13">
        <v>15</v>
      </c>
      <c r="W1121" s="13">
        <v>0</v>
      </c>
      <c r="X1121" s="13">
        <v>18800</v>
      </c>
      <c r="Y1121" s="13" t="s">
        <v>4</v>
      </c>
    </row>
    <row r="1122" spans="21:25" x14ac:dyDescent="0.2">
      <c r="U1122" s="13">
        <f t="shared" si="17"/>
        <v>477.31</v>
      </c>
      <c r="V1122" s="13">
        <v>15.01</v>
      </c>
      <c r="W1122" s="13">
        <v>0</v>
      </c>
      <c r="X1122" s="13">
        <v>18900</v>
      </c>
      <c r="Y1122" s="13" t="s">
        <v>4</v>
      </c>
    </row>
    <row r="1123" spans="21:25" x14ac:dyDescent="0.2">
      <c r="U1123" s="13">
        <f t="shared" si="17"/>
        <v>477.32</v>
      </c>
      <c r="V1123" s="13">
        <v>15.02</v>
      </c>
      <c r="W1123" s="13">
        <v>0</v>
      </c>
      <c r="X1123" s="13">
        <v>18900</v>
      </c>
      <c r="Y1123" s="13" t="s">
        <v>4</v>
      </c>
    </row>
    <row r="1124" spans="21:25" x14ac:dyDescent="0.2">
      <c r="U1124" s="13">
        <f t="shared" si="17"/>
        <v>477.33</v>
      </c>
      <c r="V1124" s="13">
        <v>15.03</v>
      </c>
      <c r="W1124" s="13">
        <v>0</v>
      </c>
      <c r="X1124" s="13">
        <v>18900</v>
      </c>
      <c r="Y1124" s="13" t="s">
        <v>4</v>
      </c>
    </row>
    <row r="1125" spans="21:25" x14ac:dyDescent="0.2">
      <c r="U1125" s="13">
        <f t="shared" si="17"/>
        <v>477.34000000000003</v>
      </c>
      <c r="V1125" s="13">
        <v>15.04</v>
      </c>
      <c r="W1125" s="13">
        <v>0</v>
      </c>
      <c r="X1125" s="13">
        <v>18900</v>
      </c>
      <c r="Y1125" s="13" t="s">
        <v>4</v>
      </c>
    </row>
    <row r="1126" spans="21:25" x14ac:dyDescent="0.2">
      <c r="U1126" s="13">
        <f t="shared" si="17"/>
        <v>477.35</v>
      </c>
      <c r="V1126" s="13">
        <v>15.05</v>
      </c>
      <c r="W1126" s="13">
        <v>0</v>
      </c>
      <c r="X1126" s="13">
        <v>19000</v>
      </c>
      <c r="Y1126" s="13" t="s">
        <v>4</v>
      </c>
    </row>
    <row r="1127" spans="21:25" x14ac:dyDescent="0.2">
      <c r="U1127" s="13">
        <f t="shared" si="17"/>
        <v>477.36</v>
      </c>
      <c r="V1127" s="13">
        <v>15.06</v>
      </c>
      <c r="W1127" s="13">
        <v>0</v>
      </c>
      <c r="X1127" s="13">
        <v>19000</v>
      </c>
      <c r="Y1127" s="13" t="s">
        <v>4</v>
      </c>
    </row>
    <row r="1128" spans="21:25" x14ac:dyDescent="0.2">
      <c r="U1128" s="13">
        <f t="shared" si="17"/>
        <v>477.37</v>
      </c>
      <c r="V1128" s="13">
        <v>15.07</v>
      </c>
      <c r="W1128" s="13">
        <v>0</v>
      </c>
      <c r="X1128" s="13">
        <v>19000</v>
      </c>
      <c r="Y1128" s="13" t="s">
        <v>4</v>
      </c>
    </row>
    <row r="1129" spans="21:25" x14ac:dyDescent="0.2">
      <c r="U1129" s="13">
        <f t="shared" si="17"/>
        <v>477.38</v>
      </c>
      <c r="V1129" s="13">
        <v>15.08</v>
      </c>
      <c r="W1129" s="13">
        <v>0</v>
      </c>
      <c r="X1129" s="13">
        <v>19100</v>
      </c>
      <c r="Y1129" s="13" t="s">
        <v>4</v>
      </c>
    </row>
    <row r="1130" spans="21:25" x14ac:dyDescent="0.2">
      <c r="U1130" s="13">
        <f t="shared" si="17"/>
        <v>477.39</v>
      </c>
      <c r="V1130" s="13">
        <v>15.09</v>
      </c>
      <c r="W1130" s="13">
        <v>0</v>
      </c>
      <c r="X1130" s="13">
        <v>19100</v>
      </c>
      <c r="Y1130" s="13" t="s">
        <v>4</v>
      </c>
    </row>
    <row r="1131" spans="21:25" x14ac:dyDescent="0.2">
      <c r="U1131" s="13">
        <f t="shared" si="17"/>
        <v>477.40000000000003</v>
      </c>
      <c r="V1131" s="13">
        <v>15.1</v>
      </c>
      <c r="W1131" s="13">
        <v>0</v>
      </c>
      <c r="X1131" s="13">
        <v>19100</v>
      </c>
      <c r="Y1131" s="13" t="s">
        <v>4</v>
      </c>
    </row>
    <row r="1132" spans="21:25" x14ac:dyDescent="0.2">
      <c r="U1132" s="13">
        <f t="shared" si="17"/>
        <v>477.41</v>
      </c>
      <c r="V1132" s="13">
        <v>15.11</v>
      </c>
      <c r="W1132" s="13">
        <v>0</v>
      </c>
      <c r="X1132" s="13">
        <v>19200</v>
      </c>
      <c r="Y1132" s="13" t="s">
        <v>4</v>
      </c>
    </row>
    <row r="1133" spans="21:25" x14ac:dyDescent="0.2">
      <c r="U1133" s="13">
        <f t="shared" si="17"/>
        <v>477.42</v>
      </c>
      <c r="V1133" s="13">
        <v>15.12</v>
      </c>
      <c r="W1133" s="13">
        <v>0</v>
      </c>
      <c r="X1133" s="13">
        <v>19200</v>
      </c>
      <c r="Y1133" s="13" t="s">
        <v>4</v>
      </c>
    </row>
    <row r="1134" spans="21:25" x14ac:dyDescent="0.2">
      <c r="U1134" s="13">
        <f t="shared" si="17"/>
        <v>477.43</v>
      </c>
      <c r="V1134" s="13">
        <v>15.13</v>
      </c>
      <c r="W1134" s="13">
        <v>0</v>
      </c>
      <c r="X1134" s="13">
        <v>19200</v>
      </c>
      <c r="Y1134" s="13" t="s">
        <v>4</v>
      </c>
    </row>
    <row r="1135" spans="21:25" x14ac:dyDescent="0.2">
      <c r="U1135" s="13">
        <f t="shared" si="17"/>
        <v>477.44</v>
      </c>
      <c r="V1135" s="13">
        <v>15.14</v>
      </c>
      <c r="W1135" s="13">
        <v>0</v>
      </c>
      <c r="X1135" s="13">
        <v>19200</v>
      </c>
      <c r="Y1135" s="13" t="s">
        <v>4</v>
      </c>
    </row>
    <row r="1136" spans="21:25" x14ac:dyDescent="0.2">
      <c r="U1136" s="13">
        <f t="shared" si="17"/>
        <v>477.45</v>
      </c>
      <c r="V1136" s="13">
        <v>15.15</v>
      </c>
      <c r="W1136" s="13">
        <v>0</v>
      </c>
      <c r="X1136" s="13">
        <v>19300</v>
      </c>
      <c r="Y1136" s="13" t="s">
        <v>4</v>
      </c>
    </row>
    <row r="1137" spans="21:25" x14ac:dyDescent="0.2">
      <c r="U1137" s="13">
        <f t="shared" si="17"/>
        <v>477.46000000000004</v>
      </c>
      <c r="V1137" s="13">
        <v>15.16</v>
      </c>
      <c r="W1137" s="13">
        <v>0</v>
      </c>
      <c r="X1137" s="13">
        <v>19300</v>
      </c>
      <c r="Y1137" s="13" t="s">
        <v>4</v>
      </c>
    </row>
    <row r="1138" spans="21:25" x14ac:dyDescent="0.2">
      <c r="U1138" s="13">
        <f t="shared" si="17"/>
        <v>477.47</v>
      </c>
      <c r="V1138" s="13">
        <v>15.17</v>
      </c>
      <c r="W1138" s="13">
        <v>0</v>
      </c>
      <c r="X1138" s="13">
        <v>19300</v>
      </c>
      <c r="Y1138" s="13" t="s">
        <v>4</v>
      </c>
    </row>
    <row r="1139" spans="21:25" x14ac:dyDescent="0.2">
      <c r="U1139" s="13">
        <f t="shared" si="17"/>
        <v>477.48</v>
      </c>
      <c r="V1139" s="13">
        <v>15.18</v>
      </c>
      <c r="W1139" s="13">
        <v>0</v>
      </c>
      <c r="X1139" s="13">
        <v>19400</v>
      </c>
      <c r="Y1139" s="13" t="s">
        <v>4</v>
      </c>
    </row>
    <row r="1140" spans="21:25" x14ac:dyDescent="0.2">
      <c r="U1140" s="13">
        <f t="shared" si="17"/>
        <v>477.49</v>
      </c>
      <c r="V1140" s="13">
        <v>15.19</v>
      </c>
      <c r="W1140" s="13">
        <v>0</v>
      </c>
      <c r="X1140" s="13">
        <v>19400</v>
      </c>
      <c r="Y1140" s="13" t="s">
        <v>4</v>
      </c>
    </row>
    <row r="1141" spans="21:25" x14ac:dyDescent="0.2">
      <c r="U1141" s="13">
        <f t="shared" si="17"/>
        <v>477.5</v>
      </c>
      <c r="V1141" s="13">
        <v>15.2</v>
      </c>
      <c r="W1141" s="13">
        <v>0</v>
      </c>
      <c r="X1141" s="13">
        <v>19400</v>
      </c>
      <c r="Y1141" s="13" t="s">
        <v>4</v>
      </c>
    </row>
    <row r="1142" spans="21:25" x14ac:dyDescent="0.2">
      <c r="U1142" s="13">
        <f t="shared" si="17"/>
        <v>477.51</v>
      </c>
      <c r="V1142" s="13">
        <v>15.21</v>
      </c>
      <c r="W1142" s="13">
        <v>0</v>
      </c>
      <c r="X1142" s="13">
        <v>19500</v>
      </c>
      <c r="Y1142" s="13" t="s">
        <v>4</v>
      </c>
    </row>
    <row r="1143" spans="21:25" x14ac:dyDescent="0.2">
      <c r="U1143" s="13">
        <f t="shared" si="17"/>
        <v>477.52000000000004</v>
      </c>
      <c r="V1143" s="13">
        <v>15.22</v>
      </c>
      <c r="W1143" s="13">
        <v>0</v>
      </c>
      <c r="X1143" s="13">
        <v>19500</v>
      </c>
      <c r="Y1143" s="13" t="s">
        <v>4</v>
      </c>
    </row>
    <row r="1144" spans="21:25" x14ac:dyDescent="0.2">
      <c r="U1144" s="13">
        <f t="shared" si="17"/>
        <v>477.53000000000003</v>
      </c>
      <c r="V1144" s="13">
        <v>15.23</v>
      </c>
      <c r="W1144" s="13">
        <v>0</v>
      </c>
      <c r="X1144" s="13">
        <v>19500</v>
      </c>
      <c r="Y1144" s="13" t="s">
        <v>4</v>
      </c>
    </row>
    <row r="1145" spans="21:25" x14ac:dyDescent="0.2">
      <c r="U1145" s="13">
        <f t="shared" si="17"/>
        <v>477.54</v>
      </c>
      <c r="V1145" s="13">
        <v>15.24</v>
      </c>
      <c r="W1145" s="13">
        <v>0</v>
      </c>
      <c r="X1145" s="13">
        <v>19500</v>
      </c>
      <c r="Y1145" s="13" t="s">
        <v>4</v>
      </c>
    </row>
    <row r="1146" spans="21:25" x14ac:dyDescent="0.2">
      <c r="U1146" s="13">
        <f t="shared" si="17"/>
        <v>477.55</v>
      </c>
      <c r="V1146" s="13">
        <v>15.25</v>
      </c>
      <c r="W1146" s="13">
        <v>0</v>
      </c>
      <c r="X1146" s="13">
        <v>19600</v>
      </c>
      <c r="Y1146" s="13" t="s">
        <v>4</v>
      </c>
    </row>
    <row r="1147" spans="21:25" x14ac:dyDescent="0.2">
      <c r="U1147" s="13">
        <f t="shared" si="17"/>
        <v>477.56</v>
      </c>
      <c r="V1147" s="13">
        <v>15.26</v>
      </c>
      <c r="W1147" s="13">
        <v>0</v>
      </c>
      <c r="X1147" s="13">
        <v>19600</v>
      </c>
      <c r="Y1147" s="13" t="s">
        <v>4</v>
      </c>
    </row>
    <row r="1148" spans="21:25" x14ac:dyDescent="0.2">
      <c r="U1148" s="13">
        <f t="shared" si="17"/>
        <v>477.57</v>
      </c>
      <c r="V1148" s="13">
        <v>15.27</v>
      </c>
      <c r="W1148" s="13">
        <v>0</v>
      </c>
      <c r="X1148" s="13">
        <v>19600</v>
      </c>
      <c r="Y1148" s="13" t="s">
        <v>4</v>
      </c>
    </row>
    <row r="1149" spans="21:25" x14ac:dyDescent="0.2">
      <c r="U1149" s="13">
        <f t="shared" si="17"/>
        <v>477.58</v>
      </c>
      <c r="V1149" s="13">
        <v>15.28</v>
      </c>
      <c r="W1149" s="13">
        <v>0</v>
      </c>
      <c r="X1149" s="13">
        <v>19700</v>
      </c>
      <c r="Y1149" s="13" t="s">
        <v>4</v>
      </c>
    </row>
    <row r="1150" spans="21:25" x14ac:dyDescent="0.2">
      <c r="U1150" s="13">
        <f t="shared" si="17"/>
        <v>477.59000000000003</v>
      </c>
      <c r="V1150" s="13">
        <v>15.29</v>
      </c>
      <c r="W1150" s="13">
        <v>0</v>
      </c>
      <c r="X1150" s="13">
        <v>19700</v>
      </c>
      <c r="Y1150" s="13" t="s">
        <v>4</v>
      </c>
    </row>
    <row r="1151" spans="21:25" x14ac:dyDescent="0.2">
      <c r="U1151" s="13">
        <f t="shared" si="17"/>
        <v>477.6</v>
      </c>
      <c r="V1151" s="13">
        <v>15.3</v>
      </c>
      <c r="W1151" s="13">
        <v>0</v>
      </c>
      <c r="X1151" s="13">
        <v>19700</v>
      </c>
      <c r="Y1151" s="13" t="s">
        <v>4</v>
      </c>
    </row>
    <row r="1152" spans="21:25" x14ac:dyDescent="0.2">
      <c r="U1152" s="13">
        <f t="shared" si="17"/>
        <v>477.61</v>
      </c>
      <c r="V1152" s="13">
        <v>15.31</v>
      </c>
      <c r="W1152" s="13">
        <v>0</v>
      </c>
      <c r="X1152" s="13">
        <v>19800</v>
      </c>
      <c r="Y1152" s="13" t="s">
        <v>4</v>
      </c>
    </row>
    <row r="1153" spans="21:25" x14ac:dyDescent="0.2">
      <c r="U1153" s="13">
        <f t="shared" si="17"/>
        <v>477.62</v>
      </c>
      <c r="V1153" s="13">
        <v>15.32</v>
      </c>
      <c r="W1153" s="13">
        <v>0</v>
      </c>
      <c r="X1153" s="13">
        <v>19800</v>
      </c>
      <c r="Y1153" s="13" t="s">
        <v>4</v>
      </c>
    </row>
    <row r="1154" spans="21:25" x14ac:dyDescent="0.2">
      <c r="U1154" s="13">
        <f t="shared" si="17"/>
        <v>477.63</v>
      </c>
      <c r="V1154" s="13">
        <v>15.33</v>
      </c>
      <c r="W1154" s="13">
        <v>0</v>
      </c>
      <c r="X1154" s="13">
        <v>19800</v>
      </c>
      <c r="Y1154" s="13" t="s">
        <v>4</v>
      </c>
    </row>
    <row r="1155" spans="21:25" x14ac:dyDescent="0.2">
      <c r="U1155" s="13">
        <f t="shared" si="17"/>
        <v>477.64</v>
      </c>
      <c r="V1155" s="13">
        <v>15.34</v>
      </c>
      <c r="W1155" s="13">
        <v>0</v>
      </c>
      <c r="X1155" s="13">
        <v>19800</v>
      </c>
      <c r="Y1155" s="13" t="s">
        <v>4</v>
      </c>
    </row>
    <row r="1156" spans="21:25" x14ac:dyDescent="0.2">
      <c r="U1156" s="13">
        <f t="shared" si="17"/>
        <v>477.65000000000003</v>
      </c>
      <c r="V1156" s="13">
        <v>15.35</v>
      </c>
      <c r="W1156" s="13">
        <v>0</v>
      </c>
      <c r="X1156" s="13">
        <v>19900</v>
      </c>
      <c r="Y1156" s="13" t="s">
        <v>4</v>
      </c>
    </row>
    <row r="1157" spans="21:25" x14ac:dyDescent="0.2">
      <c r="U1157" s="13">
        <f t="shared" si="17"/>
        <v>477.66</v>
      </c>
      <c r="V1157" s="13">
        <v>15.36</v>
      </c>
      <c r="W1157" s="13">
        <v>0</v>
      </c>
      <c r="X1157" s="13">
        <v>19900</v>
      </c>
      <c r="Y1157" s="13" t="s">
        <v>4</v>
      </c>
    </row>
    <row r="1158" spans="21:25" x14ac:dyDescent="0.2">
      <c r="U1158" s="13">
        <f t="shared" si="17"/>
        <v>477.67</v>
      </c>
      <c r="V1158" s="13">
        <v>15.37</v>
      </c>
      <c r="W1158" s="13">
        <v>0</v>
      </c>
      <c r="X1158" s="13">
        <v>19900</v>
      </c>
      <c r="Y1158" s="13" t="s">
        <v>4</v>
      </c>
    </row>
    <row r="1159" spans="21:25" x14ac:dyDescent="0.2">
      <c r="U1159" s="13">
        <f t="shared" si="17"/>
        <v>477.68</v>
      </c>
      <c r="V1159" s="13">
        <v>15.38</v>
      </c>
      <c r="W1159" s="13">
        <v>0</v>
      </c>
      <c r="X1159" s="13">
        <v>20000</v>
      </c>
      <c r="Y1159" s="13" t="s">
        <v>4</v>
      </c>
    </row>
    <row r="1160" spans="21:25" x14ac:dyDescent="0.2">
      <c r="U1160" s="13">
        <f t="shared" si="17"/>
        <v>477.69</v>
      </c>
      <c r="V1160" s="13">
        <v>15.39</v>
      </c>
      <c r="W1160" s="13">
        <v>0</v>
      </c>
      <c r="X1160" s="13">
        <v>20000</v>
      </c>
      <c r="Y1160" s="13" t="s">
        <v>4</v>
      </c>
    </row>
    <row r="1161" spans="21:25" x14ac:dyDescent="0.2">
      <c r="U1161" s="13">
        <f t="shared" si="17"/>
        <v>477.7</v>
      </c>
      <c r="V1161" s="13">
        <v>15.4</v>
      </c>
      <c r="W1161" s="13">
        <v>0</v>
      </c>
      <c r="X1161" s="13">
        <v>20000</v>
      </c>
      <c r="Y1161" s="13" t="s">
        <v>4</v>
      </c>
    </row>
    <row r="1162" spans="21:25" x14ac:dyDescent="0.2">
      <c r="U1162" s="13">
        <f t="shared" si="17"/>
        <v>477.71000000000004</v>
      </c>
      <c r="V1162" s="13">
        <v>15.41</v>
      </c>
      <c r="W1162" s="13">
        <v>0</v>
      </c>
      <c r="X1162" s="13">
        <v>20100</v>
      </c>
      <c r="Y1162" s="13" t="s">
        <v>4</v>
      </c>
    </row>
    <row r="1163" spans="21:25" x14ac:dyDescent="0.2">
      <c r="U1163" s="13">
        <f t="shared" si="17"/>
        <v>477.72</v>
      </c>
      <c r="V1163" s="13">
        <v>15.42</v>
      </c>
      <c r="W1163" s="13">
        <v>0</v>
      </c>
      <c r="X1163" s="13">
        <v>20100</v>
      </c>
      <c r="Y1163" s="13" t="s">
        <v>4</v>
      </c>
    </row>
    <row r="1164" spans="21:25" x14ac:dyDescent="0.2">
      <c r="U1164" s="13">
        <f t="shared" si="17"/>
        <v>477.73</v>
      </c>
      <c r="V1164" s="13">
        <v>15.43</v>
      </c>
      <c r="W1164" s="13">
        <v>0</v>
      </c>
      <c r="X1164" s="13">
        <v>20100</v>
      </c>
      <c r="Y1164" s="13" t="s">
        <v>4</v>
      </c>
    </row>
    <row r="1165" spans="21:25" x14ac:dyDescent="0.2">
      <c r="U1165" s="13">
        <f t="shared" si="17"/>
        <v>477.74</v>
      </c>
      <c r="V1165" s="13">
        <v>15.44</v>
      </c>
      <c r="W1165" s="13">
        <v>0</v>
      </c>
      <c r="X1165" s="13">
        <v>20100</v>
      </c>
      <c r="Y1165" s="13" t="s">
        <v>4</v>
      </c>
    </row>
    <row r="1166" spans="21:25" x14ac:dyDescent="0.2">
      <c r="U1166" s="13">
        <f t="shared" si="17"/>
        <v>477.75</v>
      </c>
      <c r="V1166" s="13">
        <v>15.45</v>
      </c>
      <c r="W1166" s="13">
        <v>0</v>
      </c>
      <c r="X1166" s="13">
        <v>20200</v>
      </c>
      <c r="Y1166" s="13" t="s">
        <v>4</v>
      </c>
    </row>
    <row r="1167" spans="21:25" x14ac:dyDescent="0.2">
      <c r="U1167" s="13">
        <f t="shared" si="17"/>
        <v>477.76</v>
      </c>
      <c r="V1167" s="13">
        <v>15.46</v>
      </c>
      <c r="W1167" s="13">
        <v>0</v>
      </c>
      <c r="X1167" s="13">
        <v>20200</v>
      </c>
      <c r="Y1167" s="13" t="s">
        <v>4</v>
      </c>
    </row>
    <row r="1168" spans="21:25" x14ac:dyDescent="0.2">
      <c r="U1168" s="13">
        <f t="shared" si="17"/>
        <v>477.77000000000004</v>
      </c>
      <c r="V1168" s="13">
        <v>15.47</v>
      </c>
      <c r="W1168" s="13">
        <v>0</v>
      </c>
      <c r="X1168" s="13">
        <v>20200</v>
      </c>
      <c r="Y1168" s="13" t="s">
        <v>4</v>
      </c>
    </row>
    <row r="1169" spans="21:25" x14ac:dyDescent="0.2">
      <c r="U1169" s="13">
        <f t="shared" si="17"/>
        <v>477.78000000000003</v>
      </c>
      <c r="V1169" s="13">
        <v>15.48</v>
      </c>
      <c r="W1169" s="13">
        <v>0</v>
      </c>
      <c r="X1169" s="13">
        <v>20300</v>
      </c>
      <c r="Y1169" s="13" t="s">
        <v>4</v>
      </c>
    </row>
    <row r="1170" spans="21:25" x14ac:dyDescent="0.2">
      <c r="U1170" s="13">
        <f t="shared" si="17"/>
        <v>477.79</v>
      </c>
      <c r="V1170" s="13">
        <v>15.49</v>
      </c>
      <c r="W1170" s="13">
        <v>0</v>
      </c>
      <c r="X1170" s="13">
        <v>20300</v>
      </c>
      <c r="Y1170" s="13" t="s">
        <v>4</v>
      </c>
    </row>
    <row r="1171" spans="21:25" x14ac:dyDescent="0.2">
      <c r="U1171" s="13">
        <f t="shared" si="17"/>
        <v>477.8</v>
      </c>
      <c r="V1171" s="13">
        <v>15.5</v>
      </c>
      <c r="W1171" s="13">
        <v>0</v>
      </c>
      <c r="X1171" s="13">
        <v>20300</v>
      </c>
      <c r="Y1171" s="13" t="s">
        <v>4</v>
      </c>
    </row>
    <row r="1172" spans="21:25" x14ac:dyDescent="0.2">
      <c r="U1172" s="13">
        <f t="shared" si="17"/>
        <v>477.81</v>
      </c>
      <c r="V1172" s="13">
        <v>15.51</v>
      </c>
      <c r="W1172" s="13">
        <v>0</v>
      </c>
      <c r="X1172" s="13">
        <v>20400</v>
      </c>
      <c r="Y1172" s="13" t="s">
        <v>4</v>
      </c>
    </row>
    <row r="1173" spans="21:25" x14ac:dyDescent="0.2">
      <c r="U1173" s="13">
        <f t="shared" si="17"/>
        <v>477.82</v>
      </c>
      <c r="V1173" s="13">
        <v>15.52</v>
      </c>
      <c r="W1173" s="13">
        <v>0</v>
      </c>
      <c r="X1173" s="13">
        <v>20400</v>
      </c>
      <c r="Y1173" s="13" t="s">
        <v>4</v>
      </c>
    </row>
    <row r="1174" spans="21:25" x14ac:dyDescent="0.2">
      <c r="U1174" s="13">
        <f t="shared" ref="U1174:U1237" si="18">462.3+V1174</f>
        <v>477.83</v>
      </c>
      <c r="V1174" s="13">
        <v>15.53</v>
      </c>
      <c r="W1174" s="13">
        <v>0</v>
      </c>
      <c r="X1174" s="13">
        <v>20400</v>
      </c>
      <c r="Y1174" s="13" t="s">
        <v>4</v>
      </c>
    </row>
    <row r="1175" spans="21:25" x14ac:dyDescent="0.2">
      <c r="U1175" s="13">
        <f t="shared" si="18"/>
        <v>477.84000000000003</v>
      </c>
      <c r="V1175" s="13">
        <v>15.54</v>
      </c>
      <c r="W1175" s="13">
        <v>0</v>
      </c>
      <c r="X1175" s="13">
        <v>20500</v>
      </c>
      <c r="Y1175" s="13" t="s">
        <v>4</v>
      </c>
    </row>
    <row r="1176" spans="21:25" x14ac:dyDescent="0.2">
      <c r="U1176" s="13">
        <f t="shared" si="18"/>
        <v>477.85</v>
      </c>
      <c r="V1176" s="13">
        <v>15.55</v>
      </c>
      <c r="W1176" s="13">
        <v>0</v>
      </c>
      <c r="X1176" s="13">
        <v>20500</v>
      </c>
      <c r="Y1176" s="13" t="s">
        <v>4</v>
      </c>
    </row>
    <row r="1177" spans="21:25" x14ac:dyDescent="0.2">
      <c r="U1177" s="13">
        <f t="shared" si="18"/>
        <v>477.86</v>
      </c>
      <c r="V1177" s="13">
        <v>15.56</v>
      </c>
      <c r="W1177" s="13">
        <v>0</v>
      </c>
      <c r="X1177" s="13">
        <v>20500</v>
      </c>
      <c r="Y1177" s="13" t="s">
        <v>4</v>
      </c>
    </row>
    <row r="1178" spans="21:25" x14ac:dyDescent="0.2">
      <c r="U1178" s="13">
        <f t="shared" si="18"/>
        <v>477.87</v>
      </c>
      <c r="V1178" s="13">
        <v>15.57</v>
      </c>
      <c r="W1178" s="13">
        <v>0</v>
      </c>
      <c r="X1178" s="13">
        <v>20500</v>
      </c>
      <c r="Y1178" s="13" t="s">
        <v>4</v>
      </c>
    </row>
    <row r="1179" spans="21:25" x14ac:dyDescent="0.2">
      <c r="U1179" s="13">
        <f t="shared" si="18"/>
        <v>477.88</v>
      </c>
      <c r="V1179" s="13">
        <v>15.58</v>
      </c>
      <c r="W1179" s="13">
        <v>0</v>
      </c>
      <c r="X1179" s="13">
        <v>20600</v>
      </c>
      <c r="Y1179" s="13" t="s">
        <v>4</v>
      </c>
    </row>
    <row r="1180" spans="21:25" x14ac:dyDescent="0.2">
      <c r="U1180" s="13">
        <f t="shared" si="18"/>
        <v>477.89</v>
      </c>
      <c r="V1180" s="13">
        <v>15.59</v>
      </c>
      <c r="W1180" s="13">
        <v>0</v>
      </c>
      <c r="X1180" s="13">
        <v>20600</v>
      </c>
      <c r="Y1180" s="13" t="s">
        <v>4</v>
      </c>
    </row>
    <row r="1181" spans="21:25" x14ac:dyDescent="0.2">
      <c r="U1181" s="13">
        <f t="shared" si="18"/>
        <v>477.90000000000003</v>
      </c>
      <c r="V1181" s="13">
        <v>15.6</v>
      </c>
      <c r="W1181" s="13">
        <v>0</v>
      </c>
      <c r="X1181" s="13">
        <v>20600</v>
      </c>
      <c r="Y1181" s="13" t="s">
        <v>4</v>
      </c>
    </row>
    <row r="1182" spans="21:25" x14ac:dyDescent="0.2">
      <c r="U1182" s="13">
        <f t="shared" si="18"/>
        <v>477.91</v>
      </c>
      <c r="V1182" s="13">
        <v>15.61</v>
      </c>
      <c r="W1182" s="13">
        <v>0</v>
      </c>
      <c r="X1182" s="13">
        <v>20700</v>
      </c>
      <c r="Y1182" s="13" t="s">
        <v>4</v>
      </c>
    </row>
    <row r="1183" spans="21:25" x14ac:dyDescent="0.2">
      <c r="U1183" s="13">
        <f t="shared" si="18"/>
        <v>477.92</v>
      </c>
      <c r="V1183" s="13">
        <v>15.62</v>
      </c>
      <c r="W1183" s="13">
        <v>0</v>
      </c>
      <c r="X1183" s="13">
        <v>20700</v>
      </c>
      <c r="Y1183" s="13" t="s">
        <v>4</v>
      </c>
    </row>
    <row r="1184" spans="21:25" x14ac:dyDescent="0.2">
      <c r="U1184" s="13">
        <f t="shared" si="18"/>
        <v>477.93</v>
      </c>
      <c r="V1184" s="13">
        <v>15.63</v>
      </c>
      <c r="W1184" s="13">
        <v>0</v>
      </c>
      <c r="X1184" s="13">
        <v>20700</v>
      </c>
      <c r="Y1184" s="13" t="s">
        <v>4</v>
      </c>
    </row>
    <row r="1185" spans="21:25" x14ac:dyDescent="0.2">
      <c r="U1185" s="13">
        <f t="shared" si="18"/>
        <v>477.94</v>
      </c>
      <c r="V1185" s="13">
        <v>15.64</v>
      </c>
      <c r="W1185" s="13">
        <v>0</v>
      </c>
      <c r="X1185" s="13">
        <v>20800</v>
      </c>
      <c r="Y1185" s="13" t="s">
        <v>4</v>
      </c>
    </row>
    <row r="1186" spans="21:25" x14ac:dyDescent="0.2">
      <c r="U1186" s="13">
        <f t="shared" si="18"/>
        <v>477.95</v>
      </c>
      <c r="V1186" s="13">
        <v>15.65</v>
      </c>
      <c r="W1186" s="13">
        <v>0</v>
      </c>
      <c r="X1186" s="13">
        <v>20800</v>
      </c>
      <c r="Y1186" s="13" t="s">
        <v>4</v>
      </c>
    </row>
    <row r="1187" spans="21:25" x14ac:dyDescent="0.2">
      <c r="U1187" s="13">
        <f t="shared" si="18"/>
        <v>477.96000000000004</v>
      </c>
      <c r="V1187" s="13">
        <v>15.66</v>
      </c>
      <c r="W1187" s="13">
        <v>0</v>
      </c>
      <c r="X1187" s="13">
        <v>20800</v>
      </c>
      <c r="Y1187" s="13" t="s">
        <v>4</v>
      </c>
    </row>
    <row r="1188" spans="21:25" x14ac:dyDescent="0.2">
      <c r="U1188" s="13">
        <f t="shared" si="18"/>
        <v>477.97</v>
      </c>
      <c r="V1188" s="13">
        <v>15.67</v>
      </c>
      <c r="W1188" s="13">
        <v>0</v>
      </c>
      <c r="X1188" s="13">
        <v>20800</v>
      </c>
      <c r="Y1188" s="13" t="s">
        <v>4</v>
      </c>
    </row>
    <row r="1189" spans="21:25" x14ac:dyDescent="0.2">
      <c r="U1189" s="13">
        <f t="shared" si="18"/>
        <v>477.98</v>
      </c>
      <c r="V1189" s="13">
        <v>15.68</v>
      </c>
      <c r="W1189" s="13">
        <v>0</v>
      </c>
      <c r="X1189" s="13">
        <v>20900</v>
      </c>
      <c r="Y1189" s="13" t="s">
        <v>4</v>
      </c>
    </row>
    <row r="1190" spans="21:25" x14ac:dyDescent="0.2">
      <c r="U1190" s="13">
        <f t="shared" si="18"/>
        <v>477.99</v>
      </c>
      <c r="V1190" s="13">
        <v>15.69</v>
      </c>
      <c r="W1190" s="13">
        <v>0</v>
      </c>
      <c r="X1190" s="13">
        <v>20900</v>
      </c>
      <c r="Y1190" s="13" t="s">
        <v>4</v>
      </c>
    </row>
    <row r="1191" spans="21:25" x14ac:dyDescent="0.2">
      <c r="U1191" s="13">
        <f t="shared" si="18"/>
        <v>478</v>
      </c>
      <c r="V1191" s="13">
        <v>15.7</v>
      </c>
      <c r="W1191" s="13">
        <v>0</v>
      </c>
      <c r="X1191" s="13">
        <v>20900</v>
      </c>
      <c r="Y1191" s="13" t="s">
        <v>4</v>
      </c>
    </row>
    <row r="1192" spans="21:25" x14ac:dyDescent="0.2">
      <c r="U1192" s="13">
        <f t="shared" si="18"/>
        <v>478.01</v>
      </c>
      <c r="V1192" s="13">
        <v>15.71</v>
      </c>
      <c r="W1192" s="13">
        <v>0</v>
      </c>
      <c r="X1192" s="13">
        <v>21000</v>
      </c>
      <c r="Y1192" s="13" t="s">
        <v>4</v>
      </c>
    </row>
    <row r="1193" spans="21:25" x14ac:dyDescent="0.2">
      <c r="U1193" s="13">
        <f t="shared" si="18"/>
        <v>478.02000000000004</v>
      </c>
      <c r="V1193" s="13">
        <v>15.72</v>
      </c>
      <c r="W1193" s="13">
        <v>0</v>
      </c>
      <c r="X1193" s="13">
        <v>21000</v>
      </c>
      <c r="Y1193" s="13" t="s">
        <v>4</v>
      </c>
    </row>
    <row r="1194" spans="21:25" x14ac:dyDescent="0.2">
      <c r="U1194" s="13">
        <f t="shared" si="18"/>
        <v>478.03000000000003</v>
      </c>
      <c r="V1194" s="13">
        <v>15.73</v>
      </c>
      <c r="W1194" s="13">
        <v>0</v>
      </c>
      <c r="X1194" s="13">
        <v>21000</v>
      </c>
      <c r="Y1194" s="13" t="s">
        <v>4</v>
      </c>
    </row>
    <row r="1195" spans="21:25" x14ac:dyDescent="0.2">
      <c r="U1195" s="13">
        <f t="shared" si="18"/>
        <v>478.04</v>
      </c>
      <c r="V1195" s="13">
        <v>15.74</v>
      </c>
      <c r="W1195" s="13">
        <v>0</v>
      </c>
      <c r="X1195" s="13">
        <v>21100</v>
      </c>
      <c r="Y1195" s="13" t="s">
        <v>4</v>
      </c>
    </row>
    <row r="1196" spans="21:25" x14ac:dyDescent="0.2">
      <c r="U1196" s="13">
        <f t="shared" si="18"/>
        <v>478.05</v>
      </c>
      <c r="V1196" s="13">
        <v>15.75</v>
      </c>
      <c r="W1196" s="13">
        <v>0</v>
      </c>
      <c r="X1196" s="13">
        <v>21100</v>
      </c>
      <c r="Y1196" s="13" t="s">
        <v>4</v>
      </c>
    </row>
    <row r="1197" spans="21:25" x14ac:dyDescent="0.2">
      <c r="U1197" s="13">
        <f t="shared" si="18"/>
        <v>478.06</v>
      </c>
      <c r="V1197" s="13">
        <v>15.76</v>
      </c>
      <c r="W1197" s="13">
        <v>0</v>
      </c>
      <c r="X1197" s="13">
        <v>21100</v>
      </c>
      <c r="Y1197" s="13" t="s">
        <v>4</v>
      </c>
    </row>
    <row r="1198" spans="21:25" x14ac:dyDescent="0.2">
      <c r="U1198" s="13">
        <f t="shared" si="18"/>
        <v>478.07</v>
      </c>
      <c r="V1198" s="13">
        <v>15.77</v>
      </c>
      <c r="W1198" s="13">
        <v>0</v>
      </c>
      <c r="X1198" s="13">
        <v>21200</v>
      </c>
      <c r="Y1198" s="13" t="s">
        <v>4</v>
      </c>
    </row>
    <row r="1199" spans="21:25" x14ac:dyDescent="0.2">
      <c r="U1199" s="13">
        <f t="shared" si="18"/>
        <v>478.08</v>
      </c>
      <c r="V1199" s="13">
        <v>15.78</v>
      </c>
      <c r="W1199" s="13">
        <v>0</v>
      </c>
      <c r="X1199" s="13">
        <v>21200</v>
      </c>
      <c r="Y1199" s="13" t="s">
        <v>4</v>
      </c>
    </row>
    <row r="1200" spans="21:25" x14ac:dyDescent="0.2">
      <c r="U1200" s="13">
        <f t="shared" si="18"/>
        <v>478.09000000000003</v>
      </c>
      <c r="V1200" s="13">
        <v>15.79</v>
      </c>
      <c r="W1200" s="13">
        <v>0</v>
      </c>
      <c r="X1200" s="13">
        <v>21200</v>
      </c>
      <c r="Y1200" s="13" t="s">
        <v>4</v>
      </c>
    </row>
    <row r="1201" spans="21:25" x14ac:dyDescent="0.2">
      <c r="U1201" s="13">
        <f t="shared" si="18"/>
        <v>478.1</v>
      </c>
      <c r="V1201" s="13">
        <v>15.8</v>
      </c>
      <c r="W1201" s="13">
        <v>0</v>
      </c>
      <c r="X1201" s="13">
        <v>21300</v>
      </c>
      <c r="Y1201" s="13" t="s">
        <v>4</v>
      </c>
    </row>
    <row r="1202" spans="21:25" x14ac:dyDescent="0.2">
      <c r="U1202" s="13">
        <f t="shared" si="18"/>
        <v>478.11</v>
      </c>
      <c r="V1202" s="13">
        <v>15.81</v>
      </c>
      <c r="W1202" s="13">
        <v>0</v>
      </c>
      <c r="X1202" s="13">
        <v>21300</v>
      </c>
      <c r="Y1202" s="13" t="s">
        <v>4</v>
      </c>
    </row>
    <row r="1203" spans="21:25" x14ac:dyDescent="0.2">
      <c r="U1203" s="13">
        <f t="shared" si="18"/>
        <v>478.12</v>
      </c>
      <c r="V1203" s="13">
        <v>15.82</v>
      </c>
      <c r="W1203" s="13">
        <v>0</v>
      </c>
      <c r="X1203" s="13">
        <v>21300</v>
      </c>
      <c r="Y1203" s="13" t="s">
        <v>4</v>
      </c>
    </row>
    <row r="1204" spans="21:25" x14ac:dyDescent="0.2">
      <c r="U1204" s="13">
        <f t="shared" si="18"/>
        <v>478.13</v>
      </c>
      <c r="V1204" s="13">
        <v>15.83</v>
      </c>
      <c r="W1204" s="13">
        <v>0</v>
      </c>
      <c r="X1204" s="13">
        <v>21300</v>
      </c>
      <c r="Y1204" s="13" t="s">
        <v>4</v>
      </c>
    </row>
    <row r="1205" spans="21:25" x14ac:dyDescent="0.2">
      <c r="U1205" s="13">
        <f t="shared" si="18"/>
        <v>478.14</v>
      </c>
      <c r="V1205" s="13">
        <v>15.84</v>
      </c>
      <c r="W1205" s="13">
        <v>0</v>
      </c>
      <c r="X1205" s="13">
        <v>21400</v>
      </c>
      <c r="Y1205" s="13" t="s">
        <v>4</v>
      </c>
    </row>
    <row r="1206" spans="21:25" x14ac:dyDescent="0.2">
      <c r="U1206" s="13">
        <f t="shared" si="18"/>
        <v>478.15000000000003</v>
      </c>
      <c r="V1206" s="13">
        <v>15.85</v>
      </c>
      <c r="W1206" s="13">
        <v>0</v>
      </c>
      <c r="X1206" s="13">
        <v>21400</v>
      </c>
      <c r="Y1206" s="13" t="s">
        <v>4</v>
      </c>
    </row>
    <row r="1207" spans="21:25" x14ac:dyDescent="0.2">
      <c r="U1207" s="13">
        <f t="shared" si="18"/>
        <v>478.16</v>
      </c>
      <c r="V1207" s="13">
        <v>15.86</v>
      </c>
      <c r="W1207" s="13">
        <v>0</v>
      </c>
      <c r="X1207" s="13">
        <v>21400</v>
      </c>
      <c r="Y1207" s="13" t="s">
        <v>4</v>
      </c>
    </row>
    <row r="1208" spans="21:25" x14ac:dyDescent="0.2">
      <c r="U1208" s="13">
        <f t="shared" si="18"/>
        <v>478.17</v>
      </c>
      <c r="V1208" s="13">
        <v>15.87</v>
      </c>
      <c r="W1208" s="13">
        <v>0</v>
      </c>
      <c r="X1208" s="13">
        <v>21500</v>
      </c>
      <c r="Y1208" s="13" t="s">
        <v>4</v>
      </c>
    </row>
    <row r="1209" spans="21:25" x14ac:dyDescent="0.2">
      <c r="U1209" s="13">
        <f t="shared" si="18"/>
        <v>478.18</v>
      </c>
      <c r="V1209" s="13">
        <v>15.88</v>
      </c>
      <c r="W1209" s="13">
        <v>0</v>
      </c>
      <c r="X1209" s="13">
        <v>21500</v>
      </c>
      <c r="Y1209" s="13" t="s">
        <v>4</v>
      </c>
    </row>
    <row r="1210" spans="21:25" x14ac:dyDescent="0.2">
      <c r="U1210" s="13">
        <f t="shared" si="18"/>
        <v>478.19</v>
      </c>
      <c r="V1210" s="13">
        <v>15.89</v>
      </c>
      <c r="W1210" s="13">
        <v>0</v>
      </c>
      <c r="X1210" s="13">
        <v>21500</v>
      </c>
      <c r="Y1210" s="13" t="s">
        <v>4</v>
      </c>
    </row>
    <row r="1211" spans="21:25" x14ac:dyDescent="0.2">
      <c r="U1211" s="13">
        <f t="shared" si="18"/>
        <v>478.2</v>
      </c>
      <c r="V1211" s="13">
        <v>15.9</v>
      </c>
      <c r="W1211" s="13">
        <v>0</v>
      </c>
      <c r="X1211" s="13">
        <v>21600</v>
      </c>
      <c r="Y1211" s="13" t="s">
        <v>4</v>
      </c>
    </row>
    <row r="1212" spans="21:25" x14ac:dyDescent="0.2">
      <c r="U1212" s="13">
        <f t="shared" si="18"/>
        <v>478.21000000000004</v>
      </c>
      <c r="V1212" s="13">
        <v>15.91</v>
      </c>
      <c r="W1212" s="13">
        <v>0</v>
      </c>
      <c r="X1212" s="13">
        <v>21600</v>
      </c>
      <c r="Y1212" s="13" t="s">
        <v>4</v>
      </c>
    </row>
    <row r="1213" spans="21:25" x14ac:dyDescent="0.2">
      <c r="U1213" s="13">
        <f t="shared" si="18"/>
        <v>478.22</v>
      </c>
      <c r="V1213" s="13">
        <v>15.92</v>
      </c>
      <c r="W1213" s="13">
        <v>0</v>
      </c>
      <c r="X1213" s="13">
        <v>21600</v>
      </c>
      <c r="Y1213" s="13" t="s">
        <v>4</v>
      </c>
    </row>
    <row r="1214" spans="21:25" x14ac:dyDescent="0.2">
      <c r="U1214" s="13">
        <f t="shared" si="18"/>
        <v>478.23</v>
      </c>
      <c r="V1214" s="13">
        <v>15.93</v>
      </c>
      <c r="W1214" s="13">
        <v>0</v>
      </c>
      <c r="X1214" s="13">
        <v>21700</v>
      </c>
      <c r="Y1214" s="13" t="s">
        <v>4</v>
      </c>
    </row>
    <row r="1215" spans="21:25" x14ac:dyDescent="0.2">
      <c r="U1215" s="13">
        <f t="shared" si="18"/>
        <v>478.24</v>
      </c>
      <c r="V1215" s="13">
        <v>15.94</v>
      </c>
      <c r="W1215" s="13">
        <v>0</v>
      </c>
      <c r="X1215" s="13">
        <v>21700</v>
      </c>
      <c r="Y1215" s="13" t="s">
        <v>4</v>
      </c>
    </row>
    <row r="1216" spans="21:25" x14ac:dyDescent="0.2">
      <c r="U1216" s="13">
        <f t="shared" si="18"/>
        <v>478.25</v>
      </c>
      <c r="V1216" s="13">
        <v>15.95</v>
      </c>
      <c r="W1216" s="13">
        <v>0</v>
      </c>
      <c r="X1216" s="13">
        <v>21700</v>
      </c>
      <c r="Y1216" s="13" t="s">
        <v>4</v>
      </c>
    </row>
    <row r="1217" spans="21:25" x14ac:dyDescent="0.2">
      <c r="U1217" s="13">
        <f t="shared" si="18"/>
        <v>478.26</v>
      </c>
      <c r="V1217" s="13">
        <v>15.96</v>
      </c>
      <c r="W1217" s="13">
        <v>0</v>
      </c>
      <c r="X1217" s="13">
        <v>21800</v>
      </c>
      <c r="Y1217" s="13" t="s">
        <v>4</v>
      </c>
    </row>
    <row r="1218" spans="21:25" x14ac:dyDescent="0.2">
      <c r="U1218" s="13">
        <f t="shared" si="18"/>
        <v>478.27000000000004</v>
      </c>
      <c r="V1218" s="13">
        <v>15.97</v>
      </c>
      <c r="W1218" s="13">
        <v>0</v>
      </c>
      <c r="X1218" s="13">
        <v>21800</v>
      </c>
      <c r="Y1218" s="13" t="s">
        <v>4</v>
      </c>
    </row>
    <row r="1219" spans="21:25" x14ac:dyDescent="0.2">
      <c r="U1219" s="13">
        <f t="shared" si="18"/>
        <v>478.28000000000003</v>
      </c>
      <c r="V1219" s="13">
        <v>15.98</v>
      </c>
      <c r="W1219" s="13">
        <v>0</v>
      </c>
      <c r="X1219" s="13">
        <v>21800</v>
      </c>
      <c r="Y1219" s="13" t="s">
        <v>4</v>
      </c>
    </row>
    <row r="1220" spans="21:25" x14ac:dyDescent="0.2">
      <c r="U1220" s="13">
        <f t="shared" si="18"/>
        <v>478.29</v>
      </c>
      <c r="V1220" s="13">
        <v>15.99</v>
      </c>
      <c r="W1220" s="13">
        <v>0</v>
      </c>
      <c r="X1220" s="13">
        <v>21800</v>
      </c>
      <c r="Y1220" s="13" t="s">
        <v>4</v>
      </c>
    </row>
    <row r="1221" spans="21:25" x14ac:dyDescent="0.2">
      <c r="U1221" s="13">
        <f t="shared" si="18"/>
        <v>478.3</v>
      </c>
      <c r="V1221" s="13">
        <v>16</v>
      </c>
      <c r="W1221" s="13">
        <v>0</v>
      </c>
      <c r="X1221" s="13">
        <v>21900</v>
      </c>
      <c r="Y1221" s="13" t="s">
        <v>4</v>
      </c>
    </row>
    <row r="1222" spans="21:25" x14ac:dyDescent="0.2">
      <c r="U1222" s="13">
        <f t="shared" si="18"/>
        <v>478.31</v>
      </c>
      <c r="V1222" s="13">
        <v>16.010000000000002</v>
      </c>
      <c r="W1222" s="13">
        <v>0</v>
      </c>
      <c r="X1222" s="13">
        <v>21900</v>
      </c>
      <c r="Y1222" s="13" t="s">
        <v>4</v>
      </c>
    </row>
    <row r="1223" spans="21:25" x14ac:dyDescent="0.2">
      <c r="U1223" s="13">
        <f t="shared" si="18"/>
        <v>478.32</v>
      </c>
      <c r="V1223" s="13">
        <v>16.02</v>
      </c>
      <c r="W1223" s="13">
        <v>0</v>
      </c>
      <c r="X1223" s="13">
        <v>21900</v>
      </c>
      <c r="Y1223" s="13" t="s">
        <v>4</v>
      </c>
    </row>
    <row r="1224" spans="21:25" x14ac:dyDescent="0.2">
      <c r="U1224" s="13">
        <f t="shared" si="18"/>
        <v>478.33000000000004</v>
      </c>
      <c r="V1224" s="13">
        <v>16.03</v>
      </c>
      <c r="W1224" s="13">
        <v>0</v>
      </c>
      <c r="X1224" s="13">
        <v>22000</v>
      </c>
      <c r="Y1224" s="13" t="s">
        <v>4</v>
      </c>
    </row>
    <row r="1225" spans="21:25" x14ac:dyDescent="0.2">
      <c r="U1225" s="13">
        <f t="shared" si="18"/>
        <v>478.34000000000003</v>
      </c>
      <c r="V1225" s="13">
        <v>16.04</v>
      </c>
      <c r="W1225" s="13">
        <v>0</v>
      </c>
      <c r="X1225" s="13">
        <v>22000</v>
      </c>
      <c r="Y1225" s="13" t="s">
        <v>4</v>
      </c>
    </row>
    <row r="1226" spans="21:25" x14ac:dyDescent="0.2">
      <c r="U1226" s="13">
        <f t="shared" si="18"/>
        <v>478.35</v>
      </c>
      <c r="V1226" s="13">
        <v>16.05</v>
      </c>
      <c r="W1226" s="13">
        <v>0</v>
      </c>
      <c r="X1226" s="13">
        <v>22000</v>
      </c>
      <c r="Y1226" s="13" t="s">
        <v>4</v>
      </c>
    </row>
    <row r="1227" spans="21:25" x14ac:dyDescent="0.2">
      <c r="U1227" s="13">
        <f t="shared" si="18"/>
        <v>478.36</v>
      </c>
      <c r="V1227" s="13">
        <v>16.059999999999999</v>
      </c>
      <c r="W1227" s="13">
        <v>0</v>
      </c>
      <c r="X1227" s="13">
        <v>22100</v>
      </c>
      <c r="Y1227" s="13" t="s">
        <v>4</v>
      </c>
    </row>
    <row r="1228" spans="21:25" x14ac:dyDescent="0.2">
      <c r="U1228" s="13">
        <f t="shared" si="18"/>
        <v>478.37</v>
      </c>
      <c r="V1228" s="13">
        <v>16.07</v>
      </c>
      <c r="W1228" s="13">
        <v>0</v>
      </c>
      <c r="X1228" s="13">
        <v>22100</v>
      </c>
      <c r="Y1228" s="13" t="s">
        <v>4</v>
      </c>
    </row>
    <row r="1229" spans="21:25" x14ac:dyDescent="0.2">
      <c r="U1229" s="13">
        <f t="shared" si="18"/>
        <v>478.38</v>
      </c>
      <c r="V1229" s="13">
        <v>16.079999999999998</v>
      </c>
      <c r="W1229" s="13">
        <v>0</v>
      </c>
      <c r="X1229" s="13">
        <v>22100</v>
      </c>
      <c r="Y1229" s="13" t="s">
        <v>4</v>
      </c>
    </row>
    <row r="1230" spans="21:25" x14ac:dyDescent="0.2">
      <c r="U1230" s="13">
        <f t="shared" si="18"/>
        <v>478.39</v>
      </c>
      <c r="V1230" s="13">
        <v>16.09</v>
      </c>
      <c r="W1230" s="13">
        <v>0</v>
      </c>
      <c r="X1230" s="13">
        <v>22200</v>
      </c>
      <c r="Y1230" s="13" t="s">
        <v>4</v>
      </c>
    </row>
    <row r="1231" spans="21:25" x14ac:dyDescent="0.2">
      <c r="U1231" s="13">
        <f t="shared" si="18"/>
        <v>478.40000000000003</v>
      </c>
      <c r="V1231" s="13">
        <v>16.100000000000001</v>
      </c>
      <c r="W1231" s="13">
        <v>0</v>
      </c>
      <c r="X1231" s="13">
        <v>22200</v>
      </c>
      <c r="Y1231" s="13" t="s">
        <v>4</v>
      </c>
    </row>
    <row r="1232" spans="21:25" x14ac:dyDescent="0.2">
      <c r="U1232" s="13">
        <f t="shared" si="18"/>
        <v>478.41</v>
      </c>
      <c r="V1232" s="13">
        <v>16.11</v>
      </c>
      <c r="W1232" s="13">
        <v>0</v>
      </c>
      <c r="X1232" s="13">
        <v>22200</v>
      </c>
      <c r="Y1232" s="13" t="s">
        <v>4</v>
      </c>
    </row>
    <row r="1233" spans="21:25" x14ac:dyDescent="0.2">
      <c r="U1233" s="13">
        <f t="shared" si="18"/>
        <v>478.42</v>
      </c>
      <c r="V1233" s="13">
        <v>16.12</v>
      </c>
      <c r="W1233" s="13">
        <v>0</v>
      </c>
      <c r="X1233" s="13">
        <v>22300</v>
      </c>
      <c r="Y1233" s="13" t="s">
        <v>4</v>
      </c>
    </row>
    <row r="1234" spans="21:25" x14ac:dyDescent="0.2">
      <c r="U1234" s="13">
        <f t="shared" si="18"/>
        <v>478.43</v>
      </c>
      <c r="V1234" s="13">
        <v>16.13</v>
      </c>
      <c r="W1234" s="13">
        <v>0</v>
      </c>
      <c r="X1234" s="13">
        <v>22300</v>
      </c>
      <c r="Y1234" s="13" t="s">
        <v>4</v>
      </c>
    </row>
    <row r="1235" spans="21:25" x14ac:dyDescent="0.2">
      <c r="U1235" s="13">
        <f t="shared" si="18"/>
        <v>478.44</v>
      </c>
      <c r="V1235" s="13">
        <v>16.14</v>
      </c>
      <c r="W1235" s="13">
        <v>0</v>
      </c>
      <c r="X1235" s="13">
        <v>22300</v>
      </c>
      <c r="Y1235" s="13" t="s">
        <v>4</v>
      </c>
    </row>
    <row r="1236" spans="21:25" x14ac:dyDescent="0.2">
      <c r="U1236" s="13">
        <f t="shared" si="18"/>
        <v>478.45</v>
      </c>
      <c r="V1236" s="13">
        <v>16.149999999999999</v>
      </c>
      <c r="W1236" s="13">
        <v>0</v>
      </c>
      <c r="X1236" s="13">
        <v>22400</v>
      </c>
      <c r="Y1236" s="13" t="s">
        <v>4</v>
      </c>
    </row>
    <row r="1237" spans="21:25" x14ac:dyDescent="0.2">
      <c r="U1237" s="13">
        <f t="shared" si="18"/>
        <v>478.46000000000004</v>
      </c>
      <c r="V1237" s="13">
        <v>16.16</v>
      </c>
      <c r="W1237" s="13">
        <v>0</v>
      </c>
      <c r="X1237" s="13">
        <v>22400</v>
      </c>
      <c r="Y1237" s="13" t="s">
        <v>4</v>
      </c>
    </row>
    <row r="1238" spans="21:25" x14ac:dyDescent="0.2">
      <c r="U1238" s="13">
        <f t="shared" ref="U1238:U1301" si="19">462.3+V1238</f>
        <v>478.47</v>
      </c>
      <c r="V1238" s="13">
        <v>16.170000000000002</v>
      </c>
      <c r="W1238" s="13">
        <v>0</v>
      </c>
      <c r="X1238" s="13">
        <v>22400</v>
      </c>
      <c r="Y1238" s="13" t="s">
        <v>4</v>
      </c>
    </row>
    <row r="1239" spans="21:25" x14ac:dyDescent="0.2">
      <c r="U1239" s="13">
        <f t="shared" si="19"/>
        <v>478.48</v>
      </c>
      <c r="V1239" s="13">
        <v>16.18</v>
      </c>
      <c r="W1239" s="13">
        <v>0</v>
      </c>
      <c r="X1239" s="13">
        <v>22400</v>
      </c>
      <c r="Y1239" s="13" t="s">
        <v>4</v>
      </c>
    </row>
    <row r="1240" spans="21:25" x14ac:dyDescent="0.2">
      <c r="U1240" s="13">
        <f t="shared" si="19"/>
        <v>478.49</v>
      </c>
      <c r="V1240" s="13">
        <v>16.190000000000001</v>
      </c>
      <c r="W1240" s="13">
        <v>0</v>
      </c>
      <c r="X1240" s="13">
        <v>22500</v>
      </c>
      <c r="Y1240" s="13" t="s">
        <v>4</v>
      </c>
    </row>
    <row r="1241" spans="21:25" x14ac:dyDescent="0.2">
      <c r="U1241" s="13">
        <f t="shared" si="19"/>
        <v>478.5</v>
      </c>
      <c r="V1241" s="13">
        <v>16.2</v>
      </c>
      <c r="W1241" s="13">
        <v>0</v>
      </c>
      <c r="X1241" s="13">
        <v>22500</v>
      </c>
      <c r="Y1241" s="13" t="s">
        <v>4</v>
      </c>
    </row>
    <row r="1242" spans="21:25" x14ac:dyDescent="0.2">
      <c r="U1242" s="13">
        <f t="shared" si="19"/>
        <v>478.51</v>
      </c>
      <c r="V1242" s="13">
        <v>16.21</v>
      </c>
      <c r="W1242" s="13">
        <v>0</v>
      </c>
      <c r="X1242" s="13">
        <v>22500</v>
      </c>
      <c r="Y1242" s="13" t="s">
        <v>4</v>
      </c>
    </row>
    <row r="1243" spans="21:25" x14ac:dyDescent="0.2">
      <c r="U1243" s="13">
        <f t="shared" si="19"/>
        <v>478.52</v>
      </c>
      <c r="V1243" s="13">
        <v>16.22</v>
      </c>
      <c r="W1243" s="13">
        <v>0</v>
      </c>
      <c r="X1243" s="13">
        <v>22600</v>
      </c>
      <c r="Y1243" s="13" t="s">
        <v>4</v>
      </c>
    </row>
    <row r="1244" spans="21:25" x14ac:dyDescent="0.2">
      <c r="U1244" s="13">
        <f t="shared" si="19"/>
        <v>478.53000000000003</v>
      </c>
      <c r="V1244" s="13">
        <v>16.23</v>
      </c>
      <c r="W1244" s="13">
        <v>0</v>
      </c>
      <c r="X1244" s="13">
        <v>22600</v>
      </c>
      <c r="Y1244" s="13" t="s">
        <v>4</v>
      </c>
    </row>
    <row r="1245" spans="21:25" x14ac:dyDescent="0.2">
      <c r="U1245" s="13">
        <f t="shared" si="19"/>
        <v>478.54</v>
      </c>
      <c r="V1245" s="13">
        <v>16.239999999999998</v>
      </c>
      <c r="W1245" s="13">
        <v>0</v>
      </c>
      <c r="X1245" s="13">
        <v>22600</v>
      </c>
      <c r="Y1245" s="13" t="s">
        <v>4</v>
      </c>
    </row>
    <row r="1246" spans="21:25" x14ac:dyDescent="0.2">
      <c r="U1246" s="13">
        <f t="shared" si="19"/>
        <v>478.55</v>
      </c>
      <c r="V1246" s="13">
        <v>16.25</v>
      </c>
      <c r="W1246" s="13">
        <v>0</v>
      </c>
      <c r="X1246" s="13">
        <v>22700</v>
      </c>
      <c r="Y1246" s="13" t="s">
        <v>4</v>
      </c>
    </row>
    <row r="1247" spans="21:25" x14ac:dyDescent="0.2">
      <c r="U1247" s="13">
        <f t="shared" si="19"/>
        <v>478.56</v>
      </c>
      <c r="V1247" s="13">
        <v>16.260000000000002</v>
      </c>
      <c r="W1247" s="13">
        <v>0</v>
      </c>
      <c r="X1247" s="13">
        <v>22700</v>
      </c>
      <c r="Y1247" s="13" t="s">
        <v>4</v>
      </c>
    </row>
    <row r="1248" spans="21:25" x14ac:dyDescent="0.2">
      <c r="U1248" s="13">
        <f t="shared" si="19"/>
        <v>478.57</v>
      </c>
      <c r="V1248" s="13">
        <v>16.27</v>
      </c>
      <c r="W1248" s="13">
        <v>0</v>
      </c>
      <c r="X1248" s="13">
        <v>22700</v>
      </c>
      <c r="Y1248" s="13" t="s">
        <v>4</v>
      </c>
    </row>
    <row r="1249" spans="21:25" x14ac:dyDescent="0.2">
      <c r="U1249" s="13">
        <f t="shared" si="19"/>
        <v>478.58000000000004</v>
      </c>
      <c r="V1249" s="13">
        <v>16.28</v>
      </c>
      <c r="W1249" s="13">
        <v>0</v>
      </c>
      <c r="X1249" s="13">
        <v>22800</v>
      </c>
      <c r="Y1249" s="13" t="s">
        <v>4</v>
      </c>
    </row>
    <row r="1250" spans="21:25" x14ac:dyDescent="0.2">
      <c r="U1250" s="13">
        <f t="shared" si="19"/>
        <v>478.59000000000003</v>
      </c>
      <c r="V1250" s="13">
        <v>16.29</v>
      </c>
      <c r="W1250" s="13">
        <v>0</v>
      </c>
      <c r="X1250" s="13">
        <v>22800</v>
      </c>
      <c r="Y1250" s="13" t="s">
        <v>4</v>
      </c>
    </row>
    <row r="1251" spans="21:25" x14ac:dyDescent="0.2">
      <c r="U1251" s="13">
        <f t="shared" si="19"/>
        <v>478.6</v>
      </c>
      <c r="V1251" s="13">
        <v>16.3</v>
      </c>
      <c r="W1251" s="13">
        <v>0</v>
      </c>
      <c r="X1251" s="13">
        <v>22800</v>
      </c>
      <c r="Y1251" s="13" t="s">
        <v>4</v>
      </c>
    </row>
    <row r="1252" spans="21:25" x14ac:dyDescent="0.2">
      <c r="U1252" s="13">
        <f t="shared" si="19"/>
        <v>478.61</v>
      </c>
      <c r="V1252" s="13">
        <v>16.309999999999999</v>
      </c>
      <c r="W1252" s="13">
        <v>0</v>
      </c>
      <c r="X1252" s="13">
        <v>22900</v>
      </c>
      <c r="Y1252" s="13" t="s">
        <v>4</v>
      </c>
    </row>
    <row r="1253" spans="21:25" x14ac:dyDescent="0.2">
      <c r="U1253" s="13">
        <f t="shared" si="19"/>
        <v>478.62</v>
      </c>
      <c r="V1253" s="13">
        <v>16.32</v>
      </c>
      <c r="W1253" s="13">
        <v>0</v>
      </c>
      <c r="X1253" s="13">
        <v>22900</v>
      </c>
      <c r="Y1253" s="13" t="s">
        <v>4</v>
      </c>
    </row>
    <row r="1254" spans="21:25" x14ac:dyDescent="0.2">
      <c r="U1254" s="13">
        <f t="shared" si="19"/>
        <v>478.63</v>
      </c>
      <c r="V1254" s="13">
        <v>16.329999999999998</v>
      </c>
      <c r="W1254" s="13">
        <v>0</v>
      </c>
      <c r="X1254" s="13">
        <v>22900</v>
      </c>
      <c r="Y1254" s="13" t="s">
        <v>4</v>
      </c>
    </row>
    <row r="1255" spans="21:25" x14ac:dyDescent="0.2">
      <c r="U1255" s="13">
        <f t="shared" si="19"/>
        <v>478.64</v>
      </c>
      <c r="V1255" s="13">
        <v>16.34</v>
      </c>
      <c r="W1255" s="13">
        <v>0</v>
      </c>
      <c r="X1255" s="13">
        <v>23000</v>
      </c>
      <c r="Y1255" s="13" t="s">
        <v>4</v>
      </c>
    </row>
    <row r="1256" spans="21:25" x14ac:dyDescent="0.2">
      <c r="U1256" s="13">
        <f t="shared" si="19"/>
        <v>478.65000000000003</v>
      </c>
      <c r="V1256" s="13">
        <v>16.350000000000001</v>
      </c>
      <c r="W1256" s="13">
        <v>0</v>
      </c>
      <c r="X1256" s="13">
        <v>23000</v>
      </c>
      <c r="Y1256" s="13" t="s">
        <v>4</v>
      </c>
    </row>
    <row r="1257" spans="21:25" x14ac:dyDescent="0.2">
      <c r="U1257" s="13">
        <f t="shared" si="19"/>
        <v>478.66</v>
      </c>
      <c r="V1257" s="13">
        <v>16.36</v>
      </c>
      <c r="W1257" s="13">
        <v>0</v>
      </c>
      <c r="X1257" s="13">
        <v>23000</v>
      </c>
      <c r="Y1257" s="13" t="s">
        <v>4</v>
      </c>
    </row>
    <row r="1258" spans="21:25" x14ac:dyDescent="0.2">
      <c r="U1258" s="13">
        <f t="shared" si="19"/>
        <v>478.67</v>
      </c>
      <c r="V1258" s="13">
        <v>16.37</v>
      </c>
      <c r="W1258" s="13">
        <v>0</v>
      </c>
      <c r="X1258" s="13">
        <v>23100</v>
      </c>
      <c r="Y1258" s="13" t="s">
        <v>4</v>
      </c>
    </row>
    <row r="1259" spans="21:25" x14ac:dyDescent="0.2">
      <c r="U1259" s="13">
        <f t="shared" si="19"/>
        <v>478.68</v>
      </c>
      <c r="V1259" s="13">
        <v>16.38</v>
      </c>
      <c r="W1259" s="13">
        <v>0</v>
      </c>
      <c r="X1259" s="13">
        <v>23100</v>
      </c>
      <c r="Y1259" s="13" t="s">
        <v>4</v>
      </c>
    </row>
    <row r="1260" spans="21:25" x14ac:dyDescent="0.2">
      <c r="U1260" s="13">
        <f t="shared" si="19"/>
        <v>478.69</v>
      </c>
      <c r="V1260" s="13">
        <v>16.39</v>
      </c>
      <c r="W1260" s="13">
        <v>0</v>
      </c>
      <c r="X1260" s="13">
        <v>23100</v>
      </c>
      <c r="Y1260" s="13" t="s">
        <v>4</v>
      </c>
    </row>
    <row r="1261" spans="21:25" x14ac:dyDescent="0.2">
      <c r="U1261" s="13">
        <f t="shared" si="19"/>
        <v>478.7</v>
      </c>
      <c r="V1261" s="13">
        <v>16.399999999999999</v>
      </c>
      <c r="W1261" s="13">
        <v>0</v>
      </c>
      <c r="X1261" s="13">
        <v>23200</v>
      </c>
      <c r="Y1261" s="13" t="s">
        <v>4</v>
      </c>
    </row>
    <row r="1262" spans="21:25" x14ac:dyDescent="0.2">
      <c r="U1262" s="13">
        <f t="shared" si="19"/>
        <v>478.71000000000004</v>
      </c>
      <c r="V1262" s="13">
        <v>16.41</v>
      </c>
      <c r="W1262" s="13">
        <v>0</v>
      </c>
      <c r="X1262" s="13">
        <v>23200</v>
      </c>
      <c r="Y1262" s="13" t="s">
        <v>4</v>
      </c>
    </row>
    <row r="1263" spans="21:25" x14ac:dyDescent="0.2">
      <c r="U1263" s="13">
        <f t="shared" si="19"/>
        <v>478.72</v>
      </c>
      <c r="V1263" s="13">
        <v>16.420000000000002</v>
      </c>
      <c r="W1263" s="13">
        <v>0</v>
      </c>
      <c r="X1263" s="13">
        <v>23200</v>
      </c>
      <c r="Y1263" s="13" t="s">
        <v>4</v>
      </c>
    </row>
    <row r="1264" spans="21:25" x14ac:dyDescent="0.2">
      <c r="U1264" s="13">
        <f t="shared" si="19"/>
        <v>478.73</v>
      </c>
      <c r="V1264" s="13">
        <v>16.43</v>
      </c>
      <c r="W1264" s="13">
        <v>0</v>
      </c>
      <c r="X1264" s="13">
        <v>23200</v>
      </c>
      <c r="Y1264" s="13" t="s">
        <v>4</v>
      </c>
    </row>
    <row r="1265" spans="21:25" x14ac:dyDescent="0.2">
      <c r="U1265" s="13">
        <f t="shared" si="19"/>
        <v>478.74</v>
      </c>
      <c r="V1265" s="13">
        <v>16.440000000000001</v>
      </c>
      <c r="W1265" s="13">
        <v>0</v>
      </c>
      <c r="X1265" s="13">
        <v>23300</v>
      </c>
      <c r="Y1265" s="13" t="s">
        <v>4</v>
      </c>
    </row>
    <row r="1266" spans="21:25" x14ac:dyDescent="0.2">
      <c r="U1266" s="13">
        <f t="shared" si="19"/>
        <v>478.75</v>
      </c>
      <c r="V1266" s="13">
        <v>16.45</v>
      </c>
      <c r="W1266" s="13">
        <v>0</v>
      </c>
      <c r="X1266" s="13">
        <v>23300</v>
      </c>
      <c r="Y1266" s="13" t="s">
        <v>4</v>
      </c>
    </row>
    <row r="1267" spans="21:25" x14ac:dyDescent="0.2">
      <c r="U1267" s="13">
        <f t="shared" si="19"/>
        <v>478.76</v>
      </c>
      <c r="V1267" s="13">
        <v>16.46</v>
      </c>
      <c r="W1267" s="13">
        <v>0</v>
      </c>
      <c r="X1267" s="13">
        <v>23300</v>
      </c>
      <c r="Y1267" s="13" t="s">
        <v>4</v>
      </c>
    </row>
    <row r="1268" spans="21:25" x14ac:dyDescent="0.2">
      <c r="U1268" s="13">
        <f t="shared" si="19"/>
        <v>478.77</v>
      </c>
      <c r="V1268" s="13">
        <v>16.47</v>
      </c>
      <c r="W1268" s="13">
        <v>0</v>
      </c>
      <c r="X1268" s="13">
        <v>23400</v>
      </c>
      <c r="Y1268" s="13" t="s">
        <v>4</v>
      </c>
    </row>
    <row r="1269" spans="21:25" x14ac:dyDescent="0.2">
      <c r="U1269" s="13">
        <f t="shared" si="19"/>
        <v>478.78000000000003</v>
      </c>
      <c r="V1269" s="13">
        <v>16.48</v>
      </c>
      <c r="W1269" s="13">
        <v>0</v>
      </c>
      <c r="X1269" s="13">
        <v>23400</v>
      </c>
      <c r="Y1269" s="13" t="s">
        <v>4</v>
      </c>
    </row>
    <row r="1270" spans="21:25" x14ac:dyDescent="0.2">
      <c r="U1270" s="13">
        <f t="shared" si="19"/>
        <v>478.79</v>
      </c>
      <c r="V1270" s="13">
        <v>16.489999999999998</v>
      </c>
      <c r="W1270" s="13">
        <v>0</v>
      </c>
      <c r="X1270" s="13">
        <v>23400</v>
      </c>
      <c r="Y1270" s="13" t="s">
        <v>4</v>
      </c>
    </row>
    <row r="1271" spans="21:25" x14ac:dyDescent="0.2">
      <c r="U1271" s="13">
        <f t="shared" si="19"/>
        <v>478.8</v>
      </c>
      <c r="V1271" s="13">
        <v>16.5</v>
      </c>
      <c r="W1271" s="13">
        <v>0</v>
      </c>
      <c r="X1271" s="13">
        <v>23500</v>
      </c>
      <c r="Y1271" s="13" t="s">
        <v>4</v>
      </c>
    </row>
    <row r="1272" spans="21:25" x14ac:dyDescent="0.2">
      <c r="U1272" s="13">
        <f t="shared" si="19"/>
        <v>478.81</v>
      </c>
      <c r="V1272" s="13">
        <v>16.510000000000002</v>
      </c>
      <c r="W1272" s="13">
        <v>0</v>
      </c>
      <c r="X1272" s="13">
        <v>23500</v>
      </c>
      <c r="Y1272" s="13" t="s">
        <v>4</v>
      </c>
    </row>
    <row r="1273" spans="21:25" x14ac:dyDescent="0.2">
      <c r="U1273" s="13">
        <f t="shared" si="19"/>
        <v>478.82</v>
      </c>
      <c r="V1273" s="13">
        <v>16.52</v>
      </c>
      <c r="W1273" s="13">
        <v>0</v>
      </c>
      <c r="X1273" s="13">
        <v>23500</v>
      </c>
      <c r="Y1273" s="13" t="s">
        <v>4</v>
      </c>
    </row>
    <row r="1274" spans="21:25" x14ac:dyDescent="0.2">
      <c r="U1274" s="13">
        <f t="shared" si="19"/>
        <v>478.83000000000004</v>
      </c>
      <c r="V1274" s="13">
        <v>16.53</v>
      </c>
      <c r="W1274" s="13">
        <v>0</v>
      </c>
      <c r="X1274" s="13">
        <v>23600</v>
      </c>
      <c r="Y1274" s="13" t="s">
        <v>4</v>
      </c>
    </row>
    <row r="1275" spans="21:25" x14ac:dyDescent="0.2">
      <c r="U1275" s="13">
        <f t="shared" si="19"/>
        <v>478.84000000000003</v>
      </c>
      <c r="V1275" s="13">
        <v>16.54</v>
      </c>
      <c r="W1275" s="13">
        <v>0</v>
      </c>
      <c r="X1275" s="13">
        <v>23600</v>
      </c>
      <c r="Y1275" s="13" t="s">
        <v>4</v>
      </c>
    </row>
    <row r="1276" spans="21:25" x14ac:dyDescent="0.2">
      <c r="U1276" s="13">
        <f t="shared" si="19"/>
        <v>478.85</v>
      </c>
      <c r="V1276" s="13">
        <v>16.55</v>
      </c>
      <c r="W1276" s="13">
        <v>0</v>
      </c>
      <c r="X1276" s="13">
        <v>23600</v>
      </c>
      <c r="Y1276" s="13" t="s">
        <v>4</v>
      </c>
    </row>
    <row r="1277" spans="21:25" x14ac:dyDescent="0.2">
      <c r="U1277" s="13">
        <f t="shared" si="19"/>
        <v>478.86</v>
      </c>
      <c r="V1277" s="13">
        <v>16.559999999999999</v>
      </c>
      <c r="W1277" s="13">
        <v>0</v>
      </c>
      <c r="X1277" s="13">
        <v>23700</v>
      </c>
      <c r="Y1277" s="13" t="s">
        <v>4</v>
      </c>
    </row>
    <row r="1278" spans="21:25" x14ac:dyDescent="0.2">
      <c r="U1278" s="13">
        <f t="shared" si="19"/>
        <v>478.87</v>
      </c>
      <c r="V1278" s="13">
        <v>16.57</v>
      </c>
      <c r="W1278" s="13">
        <v>0</v>
      </c>
      <c r="X1278" s="13">
        <v>23700</v>
      </c>
      <c r="Y1278" s="13" t="s">
        <v>4</v>
      </c>
    </row>
    <row r="1279" spans="21:25" x14ac:dyDescent="0.2">
      <c r="U1279" s="13">
        <f t="shared" si="19"/>
        <v>478.88</v>
      </c>
      <c r="V1279" s="13">
        <v>16.579999999999998</v>
      </c>
      <c r="W1279" s="13">
        <v>0</v>
      </c>
      <c r="X1279" s="13">
        <v>23700</v>
      </c>
      <c r="Y1279" s="13" t="s">
        <v>4</v>
      </c>
    </row>
    <row r="1280" spans="21:25" x14ac:dyDescent="0.2">
      <c r="U1280" s="13">
        <f t="shared" si="19"/>
        <v>478.89</v>
      </c>
      <c r="V1280" s="13">
        <v>16.59</v>
      </c>
      <c r="W1280" s="13">
        <v>0</v>
      </c>
      <c r="X1280" s="13">
        <v>23800</v>
      </c>
      <c r="Y1280" s="13" t="s">
        <v>4</v>
      </c>
    </row>
    <row r="1281" spans="21:25" x14ac:dyDescent="0.2">
      <c r="U1281" s="13">
        <f t="shared" si="19"/>
        <v>478.90000000000003</v>
      </c>
      <c r="V1281" s="13">
        <v>16.600000000000001</v>
      </c>
      <c r="W1281" s="13">
        <v>0</v>
      </c>
      <c r="X1281" s="13">
        <v>23800</v>
      </c>
      <c r="Y1281" s="13" t="s">
        <v>4</v>
      </c>
    </row>
    <row r="1282" spans="21:25" x14ac:dyDescent="0.2">
      <c r="U1282" s="13">
        <f t="shared" si="19"/>
        <v>478.91</v>
      </c>
      <c r="V1282" s="13">
        <v>16.61</v>
      </c>
      <c r="W1282" s="13">
        <v>0</v>
      </c>
      <c r="X1282" s="13">
        <v>23800</v>
      </c>
      <c r="Y1282" s="13" t="s">
        <v>4</v>
      </c>
    </row>
    <row r="1283" spans="21:25" x14ac:dyDescent="0.2">
      <c r="U1283" s="13">
        <f t="shared" si="19"/>
        <v>478.92</v>
      </c>
      <c r="V1283" s="13">
        <v>16.62</v>
      </c>
      <c r="W1283" s="13">
        <v>0</v>
      </c>
      <c r="X1283" s="13">
        <v>23900</v>
      </c>
      <c r="Y1283" s="13" t="s">
        <v>4</v>
      </c>
    </row>
    <row r="1284" spans="21:25" x14ac:dyDescent="0.2">
      <c r="U1284" s="13">
        <f t="shared" si="19"/>
        <v>478.93</v>
      </c>
      <c r="V1284" s="13">
        <v>16.63</v>
      </c>
      <c r="W1284" s="13">
        <v>0</v>
      </c>
      <c r="X1284" s="13">
        <v>23900</v>
      </c>
      <c r="Y1284" s="13" t="s">
        <v>4</v>
      </c>
    </row>
    <row r="1285" spans="21:25" x14ac:dyDescent="0.2">
      <c r="U1285" s="13">
        <f t="shared" si="19"/>
        <v>478.94</v>
      </c>
      <c r="V1285" s="13">
        <v>16.64</v>
      </c>
      <c r="W1285" s="13">
        <v>0</v>
      </c>
      <c r="X1285" s="13">
        <v>23900</v>
      </c>
      <c r="Y1285" s="13" t="s">
        <v>4</v>
      </c>
    </row>
    <row r="1286" spans="21:25" x14ac:dyDescent="0.2">
      <c r="U1286" s="13">
        <f t="shared" si="19"/>
        <v>478.95</v>
      </c>
      <c r="V1286" s="13">
        <v>16.649999999999999</v>
      </c>
      <c r="W1286" s="13">
        <v>0</v>
      </c>
      <c r="X1286" s="13">
        <v>24000</v>
      </c>
      <c r="Y1286" s="13" t="s">
        <v>4</v>
      </c>
    </row>
    <row r="1287" spans="21:25" x14ac:dyDescent="0.2">
      <c r="U1287" s="13">
        <f t="shared" si="19"/>
        <v>478.96000000000004</v>
      </c>
      <c r="V1287" s="13">
        <v>16.66</v>
      </c>
      <c r="W1287" s="13">
        <v>0</v>
      </c>
      <c r="X1287" s="13">
        <v>24000</v>
      </c>
      <c r="Y1287" s="13" t="s">
        <v>4</v>
      </c>
    </row>
    <row r="1288" spans="21:25" x14ac:dyDescent="0.2">
      <c r="U1288" s="13">
        <f t="shared" si="19"/>
        <v>478.97</v>
      </c>
      <c r="V1288" s="13">
        <v>16.670000000000002</v>
      </c>
      <c r="W1288" s="13">
        <v>0</v>
      </c>
      <c r="X1288" s="13">
        <v>24000</v>
      </c>
      <c r="Y1288" s="13" t="s">
        <v>4</v>
      </c>
    </row>
    <row r="1289" spans="21:25" x14ac:dyDescent="0.2">
      <c r="U1289" s="13">
        <f t="shared" si="19"/>
        <v>478.98</v>
      </c>
      <c r="V1289" s="13">
        <v>16.68</v>
      </c>
      <c r="W1289" s="13">
        <v>0</v>
      </c>
      <c r="X1289" s="13">
        <v>24100</v>
      </c>
      <c r="Y1289" s="13" t="s">
        <v>4</v>
      </c>
    </row>
    <row r="1290" spans="21:25" x14ac:dyDescent="0.2">
      <c r="U1290" s="13">
        <f t="shared" si="19"/>
        <v>478.99</v>
      </c>
      <c r="V1290" s="13">
        <v>16.690000000000001</v>
      </c>
      <c r="W1290" s="13">
        <v>0</v>
      </c>
      <c r="X1290" s="13">
        <v>24100</v>
      </c>
      <c r="Y1290" s="13" t="s">
        <v>4</v>
      </c>
    </row>
    <row r="1291" spans="21:25" x14ac:dyDescent="0.2">
      <c r="U1291" s="13">
        <f t="shared" si="19"/>
        <v>479</v>
      </c>
      <c r="V1291" s="13">
        <v>16.7</v>
      </c>
      <c r="W1291" s="13">
        <v>0</v>
      </c>
      <c r="X1291" s="13">
        <v>24100</v>
      </c>
      <c r="Y1291" s="13" t="s">
        <v>4</v>
      </c>
    </row>
    <row r="1292" spans="21:25" x14ac:dyDescent="0.2">
      <c r="U1292" s="13">
        <f t="shared" si="19"/>
        <v>479.01</v>
      </c>
      <c r="V1292" s="13">
        <v>16.71</v>
      </c>
      <c r="W1292" s="13">
        <v>0</v>
      </c>
      <c r="X1292" s="13">
        <v>24200</v>
      </c>
      <c r="Y1292" s="13" t="s">
        <v>4</v>
      </c>
    </row>
    <row r="1293" spans="21:25" x14ac:dyDescent="0.2">
      <c r="U1293" s="13">
        <f t="shared" si="19"/>
        <v>479.02</v>
      </c>
      <c r="V1293" s="13">
        <v>16.72</v>
      </c>
      <c r="W1293" s="13">
        <v>0</v>
      </c>
      <c r="X1293" s="13">
        <v>24200</v>
      </c>
      <c r="Y1293" s="13" t="s">
        <v>4</v>
      </c>
    </row>
    <row r="1294" spans="21:25" x14ac:dyDescent="0.2">
      <c r="U1294" s="13">
        <f t="shared" si="19"/>
        <v>479.03000000000003</v>
      </c>
      <c r="V1294" s="13">
        <v>16.73</v>
      </c>
      <c r="W1294" s="13">
        <v>0</v>
      </c>
      <c r="X1294" s="13">
        <v>24200</v>
      </c>
      <c r="Y1294" s="13" t="s">
        <v>4</v>
      </c>
    </row>
    <row r="1295" spans="21:25" x14ac:dyDescent="0.2">
      <c r="U1295" s="13">
        <f t="shared" si="19"/>
        <v>479.04</v>
      </c>
      <c r="V1295" s="13">
        <v>16.739999999999998</v>
      </c>
      <c r="W1295" s="13">
        <v>0</v>
      </c>
      <c r="X1295" s="13">
        <v>24300</v>
      </c>
      <c r="Y1295" s="13" t="s">
        <v>4</v>
      </c>
    </row>
    <row r="1296" spans="21:25" x14ac:dyDescent="0.2">
      <c r="U1296" s="13">
        <f t="shared" si="19"/>
        <v>479.05</v>
      </c>
      <c r="V1296" s="13">
        <v>16.75</v>
      </c>
      <c r="W1296" s="13">
        <v>0</v>
      </c>
      <c r="X1296" s="13">
        <v>24300</v>
      </c>
      <c r="Y1296" s="13" t="s">
        <v>4</v>
      </c>
    </row>
    <row r="1297" spans="21:25" x14ac:dyDescent="0.2">
      <c r="U1297" s="13">
        <f t="shared" si="19"/>
        <v>479.06</v>
      </c>
      <c r="V1297" s="13">
        <v>16.760000000000002</v>
      </c>
      <c r="W1297" s="13">
        <v>0</v>
      </c>
      <c r="X1297" s="13">
        <v>24300</v>
      </c>
      <c r="Y1297" s="13" t="s">
        <v>4</v>
      </c>
    </row>
    <row r="1298" spans="21:25" x14ac:dyDescent="0.2">
      <c r="U1298" s="13">
        <f t="shared" si="19"/>
        <v>479.07</v>
      </c>
      <c r="V1298" s="13">
        <v>16.77</v>
      </c>
      <c r="W1298" s="13">
        <v>0</v>
      </c>
      <c r="X1298" s="13">
        <v>24400</v>
      </c>
      <c r="Y1298" s="13" t="s">
        <v>4</v>
      </c>
    </row>
    <row r="1299" spans="21:25" x14ac:dyDescent="0.2">
      <c r="U1299" s="13">
        <f t="shared" si="19"/>
        <v>479.08000000000004</v>
      </c>
      <c r="V1299" s="13">
        <v>16.78</v>
      </c>
      <c r="W1299" s="13">
        <v>0</v>
      </c>
      <c r="X1299" s="13">
        <v>24400</v>
      </c>
      <c r="Y1299" s="13" t="s">
        <v>4</v>
      </c>
    </row>
    <row r="1300" spans="21:25" x14ac:dyDescent="0.2">
      <c r="U1300" s="13">
        <f t="shared" si="19"/>
        <v>479.09000000000003</v>
      </c>
      <c r="V1300" s="13">
        <v>16.79</v>
      </c>
      <c r="W1300" s="13">
        <v>0</v>
      </c>
      <c r="X1300" s="13">
        <v>24400</v>
      </c>
      <c r="Y1300" s="13" t="s">
        <v>4</v>
      </c>
    </row>
    <row r="1301" spans="21:25" x14ac:dyDescent="0.2">
      <c r="U1301" s="13">
        <f t="shared" si="19"/>
        <v>479.1</v>
      </c>
      <c r="V1301" s="13">
        <v>16.8</v>
      </c>
      <c r="W1301" s="13">
        <v>0</v>
      </c>
      <c r="X1301" s="13">
        <v>24500</v>
      </c>
      <c r="Y1301" s="13" t="s">
        <v>4</v>
      </c>
    </row>
    <row r="1302" spans="21:25" x14ac:dyDescent="0.2">
      <c r="U1302" s="13">
        <f t="shared" ref="U1302:U1365" si="20">462.3+V1302</f>
        <v>479.11</v>
      </c>
      <c r="V1302" s="13">
        <v>16.809999999999999</v>
      </c>
      <c r="W1302" s="13">
        <v>0</v>
      </c>
      <c r="X1302" s="13">
        <v>24500</v>
      </c>
      <c r="Y1302" s="13" t="s">
        <v>4</v>
      </c>
    </row>
    <row r="1303" spans="21:25" x14ac:dyDescent="0.2">
      <c r="U1303" s="13">
        <f t="shared" si="20"/>
        <v>479.12</v>
      </c>
      <c r="V1303" s="13">
        <v>16.82</v>
      </c>
      <c r="W1303" s="13">
        <v>0</v>
      </c>
      <c r="X1303" s="13">
        <v>24500</v>
      </c>
      <c r="Y1303" s="13" t="s">
        <v>4</v>
      </c>
    </row>
    <row r="1304" spans="21:25" x14ac:dyDescent="0.2">
      <c r="U1304" s="13">
        <f t="shared" si="20"/>
        <v>479.13</v>
      </c>
      <c r="V1304" s="13">
        <v>16.829999999999998</v>
      </c>
      <c r="W1304" s="13">
        <v>0</v>
      </c>
      <c r="X1304" s="13">
        <v>24600</v>
      </c>
      <c r="Y1304" s="13" t="s">
        <v>4</v>
      </c>
    </row>
    <row r="1305" spans="21:25" x14ac:dyDescent="0.2">
      <c r="U1305" s="13">
        <f t="shared" si="20"/>
        <v>479.14</v>
      </c>
      <c r="V1305" s="13">
        <v>16.84</v>
      </c>
      <c r="W1305" s="13">
        <v>0</v>
      </c>
      <c r="X1305" s="13">
        <v>24600</v>
      </c>
      <c r="Y1305" s="13" t="s">
        <v>4</v>
      </c>
    </row>
    <row r="1306" spans="21:25" x14ac:dyDescent="0.2">
      <c r="U1306" s="13">
        <f t="shared" si="20"/>
        <v>479.15000000000003</v>
      </c>
      <c r="V1306" s="13">
        <v>16.850000000000001</v>
      </c>
      <c r="W1306" s="13">
        <v>0</v>
      </c>
      <c r="X1306" s="13">
        <v>24600</v>
      </c>
      <c r="Y1306" s="13" t="s">
        <v>4</v>
      </c>
    </row>
    <row r="1307" spans="21:25" x14ac:dyDescent="0.2">
      <c r="U1307" s="13">
        <f t="shared" si="20"/>
        <v>479.16</v>
      </c>
      <c r="V1307" s="13">
        <v>16.86</v>
      </c>
      <c r="W1307" s="13">
        <v>0</v>
      </c>
      <c r="X1307" s="13">
        <v>24700</v>
      </c>
      <c r="Y1307" s="13" t="s">
        <v>4</v>
      </c>
    </row>
    <row r="1308" spans="21:25" x14ac:dyDescent="0.2">
      <c r="U1308" s="13">
        <f t="shared" si="20"/>
        <v>479.17</v>
      </c>
      <c r="V1308" s="13">
        <v>16.87</v>
      </c>
      <c r="W1308" s="13">
        <v>0</v>
      </c>
      <c r="X1308" s="13">
        <v>24700</v>
      </c>
      <c r="Y1308" s="13" t="s">
        <v>4</v>
      </c>
    </row>
    <row r="1309" spans="21:25" x14ac:dyDescent="0.2">
      <c r="U1309" s="13">
        <f t="shared" si="20"/>
        <v>479.18</v>
      </c>
      <c r="V1309" s="13">
        <v>16.88</v>
      </c>
      <c r="W1309" s="13">
        <v>0</v>
      </c>
      <c r="X1309" s="13">
        <v>24700</v>
      </c>
      <c r="Y1309" s="13" t="s">
        <v>4</v>
      </c>
    </row>
    <row r="1310" spans="21:25" x14ac:dyDescent="0.2">
      <c r="U1310" s="13">
        <f t="shared" si="20"/>
        <v>479.19</v>
      </c>
      <c r="V1310" s="13">
        <v>16.89</v>
      </c>
      <c r="W1310" s="13">
        <v>0</v>
      </c>
      <c r="X1310" s="13">
        <v>24800</v>
      </c>
      <c r="Y1310" s="13" t="s">
        <v>4</v>
      </c>
    </row>
    <row r="1311" spans="21:25" x14ac:dyDescent="0.2">
      <c r="U1311" s="13">
        <f t="shared" si="20"/>
        <v>479.2</v>
      </c>
      <c r="V1311" s="13">
        <v>16.899999999999999</v>
      </c>
      <c r="W1311" s="13">
        <v>0</v>
      </c>
      <c r="X1311" s="13">
        <v>24800</v>
      </c>
      <c r="Y1311" s="13" t="s">
        <v>4</v>
      </c>
    </row>
    <row r="1312" spans="21:25" x14ac:dyDescent="0.2">
      <c r="U1312" s="13">
        <f t="shared" si="20"/>
        <v>479.21000000000004</v>
      </c>
      <c r="V1312" s="13">
        <v>16.91</v>
      </c>
      <c r="W1312" s="13">
        <v>0</v>
      </c>
      <c r="X1312" s="13">
        <v>24800</v>
      </c>
      <c r="Y1312" s="13" t="s">
        <v>4</v>
      </c>
    </row>
    <row r="1313" spans="21:25" x14ac:dyDescent="0.2">
      <c r="U1313" s="13">
        <f t="shared" si="20"/>
        <v>479.22</v>
      </c>
      <c r="V1313" s="13">
        <v>16.920000000000002</v>
      </c>
      <c r="W1313" s="13">
        <v>0</v>
      </c>
      <c r="X1313" s="13">
        <v>24900</v>
      </c>
      <c r="Y1313" s="13" t="s">
        <v>4</v>
      </c>
    </row>
    <row r="1314" spans="21:25" x14ac:dyDescent="0.2">
      <c r="U1314" s="13">
        <f t="shared" si="20"/>
        <v>479.23</v>
      </c>
      <c r="V1314" s="13">
        <v>16.93</v>
      </c>
      <c r="W1314" s="13">
        <v>0</v>
      </c>
      <c r="X1314" s="13">
        <v>24900</v>
      </c>
      <c r="Y1314" s="13" t="s">
        <v>4</v>
      </c>
    </row>
    <row r="1315" spans="21:25" x14ac:dyDescent="0.2">
      <c r="U1315" s="13">
        <f t="shared" si="20"/>
        <v>479.24</v>
      </c>
      <c r="V1315" s="13">
        <v>16.940000000000001</v>
      </c>
      <c r="W1315" s="13">
        <v>0</v>
      </c>
      <c r="X1315" s="13">
        <v>24900</v>
      </c>
      <c r="Y1315" s="13" t="s">
        <v>4</v>
      </c>
    </row>
    <row r="1316" spans="21:25" x14ac:dyDescent="0.2">
      <c r="U1316" s="13">
        <f t="shared" si="20"/>
        <v>479.25</v>
      </c>
      <c r="V1316" s="13">
        <v>16.95</v>
      </c>
      <c r="W1316" s="13">
        <v>0</v>
      </c>
      <c r="X1316" s="13">
        <v>25000</v>
      </c>
      <c r="Y1316" s="13" t="s">
        <v>4</v>
      </c>
    </row>
    <row r="1317" spans="21:25" x14ac:dyDescent="0.2">
      <c r="U1317" s="13">
        <f t="shared" si="20"/>
        <v>479.26</v>
      </c>
      <c r="V1317" s="13">
        <v>16.96</v>
      </c>
      <c r="W1317" s="13">
        <v>0</v>
      </c>
      <c r="X1317" s="13">
        <v>25000</v>
      </c>
      <c r="Y1317" s="13" t="s">
        <v>4</v>
      </c>
    </row>
    <row r="1318" spans="21:25" x14ac:dyDescent="0.2">
      <c r="U1318" s="13">
        <f t="shared" si="20"/>
        <v>479.27</v>
      </c>
      <c r="V1318" s="13">
        <v>16.97</v>
      </c>
      <c r="W1318" s="13">
        <v>0</v>
      </c>
      <c r="X1318" s="13">
        <v>25000</v>
      </c>
      <c r="Y1318" s="13" t="s">
        <v>4</v>
      </c>
    </row>
    <row r="1319" spans="21:25" x14ac:dyDescent="0.2">
      <c r="U1319" s="13">
        <f t="shared" si="20"/>
        <v>479.28000000000003</v>
      </c>
      <c r="V1319" s="13">
        <v>16.98</v>
      </c>
      <c r="W1319" s="13">
        <v>0</v>
      </c>
      <c r="X1319" s="13">
        <v>25100</v>
      </c>
      <c r="Y1319" s="13" t="s">
        <v>4</v>
      </c>
    </row>
    <row r="1320" spans="21:25" x14ac:dyDescent="0.2">
      <c r="U1320" s="13">
        <f t="shared" si="20"/>
        <v>479.29</v>
      </c>
      <c r="V1320" s="13">
        <v>16.989999999999998</v>
      </c>
      <c r="W1320" s="13">
        <v>0</v>
      </c>
      <c r="X1320" s="13">
        <v>25100</v>
      </c>
      <c r="Y1320" s="13" t="s">
        <v>4</v>
      </c>
    </row>
    <row r="1321" spans="21:25" x14ac:dyDescent="0.2">
      <c r="U1321" s="13">
        <f t="shared" si="20"/>
        <v>479.3</v>
      </c>
      <c r="V1321" s="13">
        <v>17</v>
      </c>
      <c r="W1321" s="13">
        <v>0</v>
      </c>
      <c r="X1321" s="13">
        <v>25100</v>
      </c>
      <c r="Y1321" s="13" t="s">
        <v>4</v>
      </c>
    </row>
    <row r="1322" spans="21:25" x14ac:dyDescent="0.2">
      <c r="U1322" s="13">
        <f t="shared" si="20"/>
        <v>479.31</v>
      </c>
      <c r="V1322" s="13">
        <v>17.010000000000002</v>
      </c>
      <c r="W1322" s="13">
        <v>0</v>
      </c>
      <c r="X1322" s="13">
        <v>25200</v>
      </c>
      <c r="Y1322" s="13" t="s">
        <v>4</v>
      </c>
    </row>
    <row r="1323" spans="21:25" x14ac:dyDescent="0.2">
      <c r="U1323" s="13">
        <f t="shared" si="20"/>
        <v>479.32</v>
      </c>
      <c r="V1323" s="13">
        <v>17.02</v>
      </c>
      <c r="W1323" s="13">
        <v>0</v>
      </c>
      <c r="X1323" s="13">
        <v>25200</v>
      </c>
      <c r="Y1323" s="13" t="s">
        <v>4</v>
      </c>
    </row>
    <row r="1324" spans="21:25" x14ac:dyDescent="0.2">
      <c r="U1324" s="13">
        <f t="shared" si="20"/>
        <v>479.33000000000004</v>
      </c>
      <c r="V1324" s="13">
        <v>17.03</v>
      </c>
      <c r="W1324" s="13">
        <v>0</v>
      </c>
      <c r="X1324" s="13">
        <v>25200</v>
      </c>
      <c r="Y1324" s="13" t="s">
        <v>4</v>
      </c>
    </row>
    <row r="1325" spans="21:25" x14ac:dyDescent="0.2">
      <c r="U1325" s="13">
        <f t="shared" si="20"/>
        <v>479.34000000000003</v>
      </c>
      <c r="V1325" s="13">
        <v>17.04</v>
      </c>
      <c r="W1325" s="13">
        <v>0</v>
      </c>
      <c r="X1325" s="13">
        <v>25300</v>
      </c>
      <c r="Y1325" s="13" t="s">
        <v>4</v>
      </c>
    </row>
    <row r="1326" spans="21:25" x14ac:dyDescent="0.2">
      <c r="U1326" s="13">
        <f t="shared" si="20"/>
        <v>479.35</v>
      </c>
      <c r="V1326" s="13">
        <v>17.05</v>
      </c>
      <c r="W1326" s="13">
        <v>0</v>
      </c>
      <c r="X1326" s="13">
        <v>25300</v>
      </c>
      <c r="Y1326" s="13" t="s">
        <v>4</v>
      </c>
    </row>
    <row r="1327" spans="21:25" x14ac:dyDescent="0.2">
      <c r="U1327" s="13">
        <f t="shared" si="20"/>
        <v>479.36</v>
      </c>
      <c r="V1327" s="13">
        <v>17.059999999999999</v>
      </c>
      <c r="W1327" s="13">
        <v>0</v>
      </c>
      <c r="X1327" s="13">
        <v>25300</v>
      </c>
      <c r="Y1327" s="13" t="s">
        <v>4</v>
      </c>
    </row>
    <row r="1328" spans="21:25" x14ac:dyDescent="0.2">
      <c r="U1328" s="13">
        <f t="shared" si="20"/>
        <v>479.37</v>
      </c>
      <c r="V1328" s="13">
        <v>17.07</v>
      </c>
      <c r="W1328" s="13">
        <v>0</v>
      </c>
      <c r="X1328" s="13">
        <v>25400</v>
      </c>
      <c r="Y1328" s="13" t="s">
        <v>4</v>
      </c>
    </row>
    <row r="1329" spans="21:25" x14ac:dyDescent="0.2">
      <c r="U1329" s="13">
        <f t="shared" si="20"/>
        <v>479.38</v>
      </c>
      <c r="V1329" s="13">
        <v>17.079999999999998</v>
      </c>
      <c r="W1329" s="13">
        <v>0</v>
      </c>
      <c r="X1329" s="13">
        <v>25400</v>
      </c>
      <c r="Y1329" s="13" t="s">
        <v>4</v>
      </c>
    </row>
    <row r="1330" spans="21:25" x14ac:dyDescent="0.2">
      <c r="U1330" s="13">
        <f t="shared" si="20"/>
        <v>479.39</v>
      </c>
      <c r="V1330" s="13">
        <v>17.09</v>
      </c>
      <c r="W1330" s="13">
        <v>0</v>
      </c>
      <c r="X1330" s="13">
        <v>25400</v>
      </c>
      <c r="Y1330" s="13" t="s">
        <v>4</v>
      </c>
    </row>
    <row r="1331" spans="21:25" x14ac:dyDescent="0.2">
      <c r="U1331" s="13">
        <f t="shared" si="20"/>
        <v>479.40000000000003</v>
      </c>
      <c r="V1331" s="13">
        <v>17.100000000000001</v>
      </c>
      <c r="W1331" s="13">
        <v>0</v>
      </c>
      <c r="X1331" s="13">
        <v>25500</v>
      </c>
      <c r="Y1331" s="13" t="s">
        <v>4</v>
      </c>
    </row>
    <row r="1332" spans="21:25" x14ac:dyDescent="0.2">
      <c r="U1332" s="13">
        <f t="shared" si="20"/>
        <v>479.41</v>
      </c>
      <c r="V1332" s="13">
        <v>17.11</v>
      </c>
      <c r="W1332" s="13">
        <v>0</v>
      </c>
      <c r="X1332" s="13">
        <v>25500</v>
      </c>
      <c r="Y1332" s="13" t="s">
        <v>4</v>
      </c>
    </row>
    <row r="1333" spans="21:25" x14ac:dyDescent="0.2">
      <c r="U1333" s="13">
        <f t="shared" si="20"/>
        <v>479.42</v>
      </c>
      <c r="V1333" s="13">
        <v>17.12</v>
      </c>
      <c r="W1333" s="13">
        <v>0</v>
      </c>
      <c r="X1333" s="13">
        <v>25500</v>
      </c>
      <c r="Y1333" s="13" t="s">
        <v>4</v>
      </c>
    </row>
    <row r="1334" spans="21:25" x14ac:dyDescent="0.2">
      <c r="U1334" s="13">
        <f t="shared" si="20"/>
        <v>479.43</v>
      </c>
      <c r="V1334" s="13">
        <v>17.13</v>
      </c>
      <c r="W1334" s="13">
        <v>0</v>
      </c>
      <c r="X1334" s="13">
        <v>25600</v>
      </c>
      <c r="Y1334" s="13" t="s">
        <v>4</v>
      </c>
    </row>
    <row r="1335" spans="21:25" x14ac:dyDescent="0.2">
      <c r="U1335" s="13">
        <f t="shared" si="20"/>
        <v>479.44</v>
      </c>
      <c r="V1335" s="13">
        <v>17.14</v>
      </c>
      <c r="W1335" s="13">
        <v>0</v>
      </c>
      <c r="X1335" s="13">
        <v>25600</v>
      </c>
      <c r="Y1335" s="13" t="s">
        <v>4</v>
      </c>
    </row>
    <row r="1336" spans="21:25" x14ac:dyDescent="0.2">
      <c r="U1336" s="13">
        <f t="shared" si="20"/>
        <v>479.45</v>
      </c>
      <c r="V1336" s="13">
        <v>17.149999999999999</v>
      </c>
      <c r="W1336" s="13">
        <v>0</v>
      </c>
      <c r="X1336" s="13">
        <v>25600</v>
      </c>
      <c r="Y1336" s="13" t="s">
        <v>4</v>
      </c>
    </row>
    <row r="1337" spans="21:25" x14ac:dyDescent="0.2">
      <c r="U1337" s="13">
        <f t="shared" si="20"/>
        <v>479.46000000000004</v>
      </c>
      <c r="V1337" s="13">
        <v>17.16</v>
      </c>
      <c r="W1337" s="13">
        <v>0</v>
      </c>
      <c r="X1337" s="13">
        <v>25700</v>
      </c>
      <c r="Y1337" s="13" t="s">
        <v>4</v>
      </c>
    </row>
    <row r="1338" spans="21:25" x14ac:dyDescent="0.2">
      <c r="U1338" s="13">
        <f t="shared" si="20"/>
        <v>479.47</v>
      </c>
      <c r="V1338" s="13">
        <v>17.170000000000002</v>
      </c>
      <c r="W1338" s="13">
        <v>0</v>
      </c>
      <c r="X1338" s="13">
        <v>25700</v>
      </c>
      <c r="Y1338" s="13" t="s">
        <v>4</v>
      </c>
    </row>
    <row r="1339" spans="21:25" x14ac:dyDescent="0.2">
      <c r="U1339" s="13">
        <f t="shared" si="20"/>
        <v>479.48</v>
      </c>
      <c r="V1339" s="13">
        <v>17.18</v>
      </c>
      <c r="W1339" s="13">
        <v>0</v>
      </c>
      <c r="X1339" s="13">
        <v>25700</v>
      </c>
      <c r="Y1339" s="13" t="s">
        <v>4</v>
      </c>
    </row>
    <row r="1340" spans="21:25" x14ac:dyDescent="0.2">
      <c r="U1340" s="13">
        <f t="shared" si="20"/>
        <v>479.49</v>
      </c>
      <c r="V1340" s="13">
        <v>17.190000000000001</v>
      </c>
      <c r="W1340" s="13">
        <v>0</v>
      </c>
      <c r="X1340" s="13">
        <v>25800</v>
      </c>
      <c r="Y1340" s="13" t="s">
        <v>4</v>
      </c>
    </row>
    <row r="1341" spans="21:25" x14ac:dyDescent="0.2">
      <c r="U1341" s="13">
        <f t="shared" si="20"/>
        <v>479.5</v>
      </c>
      <c r="V1341" s="13">
        <v>17.2</v>
      </c>
      <c r="W1341" s="13">
        <v>0</v>
      </c>
      <c r="X1341" s="13">
        <v>25800</v>
      </c>
      <c r="Y1341" s="13" t="s">
        <v>4</v>
      </c>
    </row>
    <row r="1342" spans="21:25" x14ac:dyDescent="0.2">
      <c r="U1342" s="13">
        <f t="shared" si="20"/>
        <v>479.51</v>
      </c>
      <c r="V1342" s="13">
        <v>17.21</v>
      </c>
      <c r="W1342" s="13">
        <v>0</v>
      </c>
      <c r="X1342" s="13">
        <v>25800</v>
      </c>
      <c r="Y1342" s="13" t="s">
        <v>4</v>
      </c>
    </row>
    <row r="1343" spans="21:25" x14ac:dyDescent="0.2">
      <c r="U1343" s="13">
        <f t="shared" si="20"/>
        <v>479.52</v>
      </c>
      <c r="V1343" s="13">
        <v>17.22</v>
      </c>
      <c r="W1343" s="13">
        <v>0</v>
      </c>
      <c r="X1343" s="13">
        <v>25900</v>
      </c>
      <c r="Y1343" s="13" t="s">
        <v>4</v>
      </c>
    </row>
    <row r="1344" spans="21:25" x14ac:dyDescent="0.2">
      <c r="U1344" s="13">
        <f t="shared" si="20"/>
        <v>479.53000000000003</v>
      </c>
      <c r="V1344" s="13">
        <v>17.23</v>
      </c>
      <c r="W1344" s="13">
        <v>0</v>
      </c>
      <c r="X1344" s="13">
        <v>25900</v>
      </c>
      <c r="Y1344" s="13" t="s">
        <v>4</v>
      </c>
    </row>
    <row r="1345" spans="21:25" x14ac:dyDescent="0.2">
      <c r="U1345" s="13">
        <f t="shared" si="20"/>
        <v>479.54</v>
      </c>
      <c r="V1345" s="13">
        <v>17.239999999999998</v>
      </c>
      <c r="W1345" s="13">
        <v>0</v>
      </c>
      <c r="X1345" s="13">
        <v>25900</v>
      </c>
      <c r="Y1345" s="13" t="s">
        <v>4</v>
      </c>
    </row>
    <row r="1346" spans="21:25" x14ac:dyDescent="0.2">
      <c r="U1346" s="13">
        <f t="shared" si="20"/>
        <v>479.55</v>
      </c>
      <c r="V1346" s="13">
        <v>17.25</v>
      </c>
      <c r="W1346" s="13">
        <v>0</v>
      </c>
      <c r="X1346" s="13">
        <v>26000</v>
      </c>
      <c r="Y1346" s="13" t="s">
        <v>4</v>
      </c>
    </row>
    <row r="1347" spans="21:25" x14ac:dyDescent="0.2">
      <c r="U1347" s="13">
        <f t="shared" si="20"/>
        <v>479.56</v>
      </c>
      <c r="V1347" s="13">
        <v>17.260000000000002</v>
      </c>
      <c r="W1347" s="13">
        <v>0</v>
      </c>
      <c r="X1347" s="13">
        <v>26000</v>
      </c>
      <c r="Y1347" s="13" t="s">
        <v>4</v>
      </c>
    </row>
    <row r="1348" spans="21:25" x14ac:dyDescent="0.2">
      <c r="U1348" s="13">
        <f t="shared" si="20"/>
        <v>479.57</v>
      </c>
      <c r="V1348" s="13">
        <v>17.27</v>
      </c>
      <c r="W1348" s="13">
        <v>0</v>
      </c>
      <c r="X1348" s="13">
        <v>26000</v>
      </c>
      <c r="Y1348" s="13" t="s">
        <v>4</v>
      </c>
    </row>
    <row r="1349" spans="21:25" x14ac:dyDescent="0.2">
      <c r="U1349" s="13">
        <f t="shared" si="20"/>
        <v>479.58000000000004</v>
      </c>
      <c r="V1349" s="13">
        <v>17.28</v>
      </c>
      <c r="W1349" s="13">
        <v>0</v>
      </c>
      <c r="X1349" s="13">
        <v>26100</v>
      </c>
      <c r="Y1349" s="13" t="s">
        <v>4</v>
      </c>
    </row>
    <row r="1350" spans="21:25" x14ac:dyDescent="0.2">
      <c r="U1350" s="13">
        <f t="shared" si="20"/>
        <v>479.59000000000003</v>
      </c>
      <c r="V1350" s="13">
        <v>17.29</v>
      </c>
      <c r="W1350" s="13">
        <v>0</v>
      </c>
      <c r="X1350" s="13">
        <v>26100</v>
      </c>
      <c r="Y1350" s="13" t="s">
        <v>4</v>
      </c>
    </row>
    <row r="1351" spans="21:25" x14ac:dyDescent="0.2">
      <c r="U1351" s="13">
        <f t="shared" si="20"/>
        <v>479.6</v>
      </c>
      <c r="V1351" s="13">
        <v>17.3</v>
      </c>
      <c r="W1351" s="13">
        <v>0</v>
      </c>
      <c r="X1351" s="13">
        <v>26100</v>
      </c>
      <c r="Y1351" s="13" t="s">
        <v>4</v>
      </c>
    </row>
    <row r="1352" spans="21:25" x14ac:dyDescent="0.2">
      <c r="U1352" s="13">
        <f t="shared" si="20"/>
        <v>479.61</v>
      </c>
      <c r="V1352" s="13">
        <v>17.309999999999999</v>
      </c>
      <c r="W1352" s="13">
        <v>0</v>
      </c>
      <c r="X1352" s="13">
        <v>26200</v>
      </c>
      <c r="Y1352" s="13" t="s">
        <v>4</v>
      </c>
    </row>
    <row r="1353" spans="21:25" x14ac:dyDescent="0.2">
      <c r="U1353" s="13">
        <f t="shared" si="20"/>
        <v>479.62</v>
      </c>
      <c r="V1353" s="13">
        <v>17.32</v>
      </c>
      <c r="W1353" s="13">
        <v>0</v>
      </c>
      <c r="X1353" s="13">
        <v>26200</v>
      </c>
      <c r="Y1353" s="13" t="s">
        <v>4</v>
      </c>
    </row>
    <row r="1354" spans="21:25" x14ac:dyDescent="0.2">
      <c r="U1354" s="13">
        <f t="shared" si="20"/>
        <v>479.63</v>
      </c>
      <c r="V1354" s="13">
        <v>17.329999999999998</v>
      </c>
      <c r="W1354" s="13">
        <v>0</v>
      </c>
      <c r="X1354" s="13">
        <v>26200</v>
      </c>
      <c r="Y1354" s="13" t="s">
        <v>4</v>
      </c>
    </row>
    <row r="1355" spans="21:25" x14ac:dyDescent="0.2">
      <c r="U1355" s="13">
        <f t="shared" si="20"/>
        <v>479.64</v>
      </c>
      <c r="V1355" s="13">
        <v>17.34</v>
      </c>
      <c r="W1355" s="13">
        <v>0</v>
      </c>
      <c r="X1355" s="13">
        <v>26300</v>
      </c>
      <c r="Y1355" s="13" t="s">
        <v>4</v>
      </c>
    </row>
    <row r="1356" spans="21:25" x14ac:dyDescent="0.2">
      <c r="U1356" s="13">
        <f t="shared" si="20"/>
        <v>479.65000000000003</v>
      </c>
      <c r="V1356" s="13">
        <v>17.350000000000001</v>
      </c>
      <c r="W1356" s="13">
        <v>0</v>
      </c>
      <c r="X1356" s="13">
        <v>26300</v>
      </c>
      <c r="Y1356" s="13" t="s">
        <v>4</v>
      </c>
    </row>
    <row r="1357" spans="21:25" x14ac:dyDescent="0.2">
      <c r="U1357" s="13">
        <f t="shared" si="20"/>
        <v>479.66</v>
      </c>
      <c r="V1357" s="13">
        <v>17.36</v>
      </c>
      <c r="W1357" s="13">
        <v>0</v>
      </c>
      <c r="X1357" s="13">
        <v>26300</v>
      </c>
      <c r="Y1357" s="13" t="s">
        <v>4</v>
      </c>
    </row>
    <row r="1358" spans="21:25" x14ac:dyDescent="0.2">
      <c r="U1358" s="13">
        <f t="shared" si="20"/>
        <v>479.67</v>
      </c>
      <c r="V1358" s="13">
        <v>17.37</v>
      </c>
      <c r="W1358" s="13">
        <v>0</v>
      </c>
      <c r="X1358" s="13">
        <v>26400</v>
      </c>
      <c r="Y1358" s="13" t="s">
        <v>4</v>
      </c>
    </row>
    <row r="1359" spans="21:25" x14ac:dyDescent="0.2">
      <c r="U1359" s="13">
        <f t="shared" si="20"/>
        <v>479.68</v>
      </c>
      <c r="V1359" s="13">
        <v>17.38</v>
      </c>
      <c r="W1359" s="13">
        <v>0</v>
      </c>
      <c r="X1359" s="13">
        <v>26400</v>
      </c>
      <c r="Y1359" s="13" t="s">
        <v>4</v>
      </c>
    </row>
    <row r="1360" spans="21:25" x14ac:dyDescent="0.2">
      <c r="U1360" s="13">
        <f t="shared" si="20"/>
        <v>479.69</v>
      </c>
      <c r="V1360" s="13">
        <v>17.39</v>
      </c>
      <c r="W1360" s="13">
        <v>0</v>
      </c>
      <c r="X1360" s="13">
        <v>26400</v>
      </c>
      <c r="Y1360" s="13" t="s">
        <v>4</v>
      </c>
    </row>
    <row r="1361" spans="21:25" x14ac:dyDescent="0.2">
      <c r="U1361" s="13">
        <f t="shared" si="20"/>
        <v>479.7</v>
      </c>
      <c r="V1361" s="13">
        <v>17.399999999999999</v>
      </c>
      <c r="W1361" s="13">
        <v>0</v>
      </c>
      <c r="X1361" s="13">
        <v>26500</v>
      </c>
      <c r="Y1361" s="13" t="s">
        <v>4</v>
      </c>
    </row>
    <row r="1362" spans="21:25" x14ac:dyDescent="0.2">
      <c r="U1362" s="13">
        <f t="shared" si="20"/>
        <v>479.71000000000004</v>
      </c>
      <c r="V1362" s="13">
        <v>17.41</v>
      </c>
      <c r="W1362" s="13">
        <v>0</v>
      </c>
      <c r="X1362" s="13">
        <v>26500</v>
      </c>
      <c r="Y1362" s="13" t="s">
        <v>4</v>
      </c>
    </row>
    <row r="1363" spans="21:25" x14ac:dyDescent="0.2">
      <c r="U1363" s="13">
        <f t="shared" si="20"/>
        <v>479.72</v>
      </c>
      <c r="V1363" s="13">
        <v>17.420000000000002</v>
      </c>
      <c r="W1363" s="13">
        <v>0</v>
      </c>
      <c r="X1363" s="13">
        <v>26500</v>
      </c>
      <c r="Y1363" s="13" t="s">
        <v>4</v>
      </c>
    </row>
    <row r="1364" spans="21:25" x14ac:dyDescent="0.2">
      <c r="U1364" s="13">
        <f t="shared" si="20"/>
        <v>479.73</v>
      </c>
      <c r="V1364" s="13">
        <v>17.43</v>
      </c>
      <c r="W1364" s="13">
        <v>0</v>
      </c>
      <c r="X1364" s="13">
        <v>26600</v>
      </c>
      <c r="Y1364" s="13" t="s">
        <v>4</v>
      </c>
    </row>
    <row r="1365" spans="21:25" x14ac:dyDescent="0.2">
      <c r="U1365" s="13">
        <f t="shared" si="20"/>
        <v>479.74</v>
      </c>
      <c r="V1365" s="13">
        <v>17.440000000000001</v>
      </c>
      <c r="W1365" s="13">
        <v>0</v>
      </c>
      <c r="X1365" s="13">
        <v>26600</v>
      </c>
      <c r="Y1365" s="13" t="s">
        <v>4</v>
      </c>
    </row>
    <row r="1366" spans="21:25" x14ac:dyDescent="0.2">
      <c r="U1366" s="13">
        <f t="shared" ref="U1366:U1429" si="21">462.3+V1366</f>
        <v>479.75</v>
      </c>
      <c r="V1366" s="13">
        <v>17.45</v>
      </c>
      <c r="W1366" s="13">
        <v>0</v>
      </c>
      <c r="X1366" s="13">
        <v>26600</v>
      </c>
      <c r="Y1366" s="13" t="s">
        <v>4</v>
      </c>
    </row>
    <row r="1367" spans="21:25" x14ac:dyDescent="0.2">
      <c r="U1367" s="13">
        <f t="shared" si="21"/>
        <v>479.76</v>
      </c>
      <c r="V1367" s="13">
        <v>17.46</v>
      </c>
      <c r="W1367" s="13">
        <v>0</v>
      </c>
      <c r="X1367" s="13">
        <v>26700</v>
      </c>
      <c r="Y1367" s="13" t="s">
        <v>4</v>
      </c>
    </row>
    <row r="1368" spans="21:25" x14ac:dyDescent="0.2">
      <c r="U1368" s="13">
        <f t="shared" si="21"/>
        <v>479.77</v>
      </c>
      <c r="V1368" s="13">
        <v>17.47</v>
      </c>
      <c r="W1368" s="13">
        <v>0</v>
      </c>
      <c r="X1368" s="13">
        <v>26700</v>
      </c>
      <c r="Y1368" s="13" t="s">
        <v>4</v>
      </c>
    </row>
    <row r="1369" spans="21:25" x14ac:dyDescent="0.2">
      <c r="U1369" s="13">
        <f t="shared" si="21"/>
        <v>479.78000000000003</v>
      </c>
      <c r="V1369" s="13">
        <v>17.48</v>
      </c>
      <c r="W1369" s="13">
        <v>0</v>
      </c>
      <c r="X1369" s="13">
        <v>26800</v>
      </c>
      <c r="Y1369" s="13" t="s">
        <v>4</v>
      </c>
    </row>
    <row r="1370" spans="21:25" x14ac:dyDescent="0.2">
      <c r="U1370" s="13">
        <f t="shared" si="21"/>
        <v>479.79</v>
      </c>
      <c r="V1370" s="13">
        <v>17.489999999999998</v>
      </c>
      <c r="W1370" s="13">
        <v>0</v>
      </c>
      <c r="X1370" s="13">
        <v>26800</v>
      </c>
      <c r="Y1370" s="13" t="s">
        <v>4</v>
      </c>
    </row>
    <row r="1371" spans="21:25" x14ac:dyDescent="0.2">
      <c r="U1371" s="13">
        <f t="shared" si="21"/>
        <v>479.8</v>
      </c>
      <c r="V1371" s="13">
        <v>17.5</v>
      </c>
      <c r="W1371" s="13">
        <v>0</v>
      </c>
      <c r="X1371" s="13">
        <v>26800</v>
      </c>
      <c r="Y1371" s="13" t="s">
        <v>4</v>
      </c>
    </row>
    <row r="1372" spans="21:25" x14ac:dyDescent="0.2">
      <c r="U1372" s="13">
        <f t="shared" si="21"/>
        <v>479.81</v>
      </c>
      <c r="V1372" s="13">
        <v>17.510000000000002</v>
      </c>
      <c r="W1372" s="13">
        <v>0</v>
      </c>
      <c r="X1372" s="13">
        <v>26900</v>
      </c>
      <c r="Y1372" s="13" t="s">
        <v>4</v>
      </c>
    </row>
    <row r="1373" spans="21:25" x14ac:dyDescent="0.2">
      <c r="U1373" s="13">
        <f t="shared" si="21"/>
        <v>479.82</v>
      </c>
      <c r="V1373" s="13">
        <v>17.52</v>
      </c>
      <c r="W1373" s="13">
        <v>0</v>
      </c>
      <c r="X1373" s="13">
        <v>26900</v>
      </c>
      <c r="Y1373" s="13" t="s">
        <v>4</v>
      </c>
    </row>
    <row r="1374" spans="21:25" x14ac:dyDescent="0.2">
      <c r="U1374" s="13">
        <f t="shared" si="21"/>
        <v>479.83000000000004</v>
      </c>
      <c r="V1374" s="13">
        <v>17.53</v>
      </c>
      <c r="W1374" s="13">
        <v>0</v>
      </c>
      <c r="X1374" s="13">
        <v>26900</v>
      </c>
      <c r="Y1374" s="13" t="s">
        <v>4</v>
      </c>
    </row>
    <row r="1375" spans="21:25" x14ac:dyDescent="0.2">
      <c r="U1375" s="13">
        <f t="shared" si="21"/>
        <v>479.84000000000003</v>
      </c>
      <c r="V1375" s="13">
        <v>17.54</v>
      </c>
      <c r="W1375" s="13">
        <v>0</v>
      </c>
      <c r="X1375" s="13">
        <v>27000</v>
      </c>
      <c r="Y1375" s="13" t="s">
        <v>4</v>
      </c>
    </row>
    <row r="1376" spans="21:25" x14ac:dyDescent="0.2">
      <c r="U1376" s="13">
        <f t="shared" si="21"/>
        <v>479.85</v>
      </c>
      <c r="V1376" s="13">
        <v>17.55</v>
      </c>
      <c r="W1376" s="13">
        <v>0</v>
      </c>
      <c r="X1376" s="13">
        <v>27000</v>
      </c>
      <c r="Y1376" s="13" t="s">
        <v>4</v>
      </c>
    </row>
    <row r="1377" spans="21:25" x14ac:dyDescent="0.2">
      <c r="U1377" s="13">
        <f t="shared" si="21"/>
        <v>479.86</v>
      </c>
      <c r="V1377" s="13">
        <v>17.559999999999999</v>
      </c>
      <c r="W1377" s="13">
        <v>0</v>
      </c>
      <c r="X1377" s="13">
        <v>27000</v>
      </c>
      <c r="Y1377" s="13" t="s">
        <v>4</v>
      </c>
    </row>
    <row r="1378" spans="21:25" x14ac:dyDescent="0.2">
      <c r="U1378" s="13">
        <f t="shared" si="21"/>
        <v>479.87</v>
      </c>
      <c r="V1378" s="13">
        <v>17.57</v>
      </c>
      <c r="W1378" s="13">
        <v>0</v>
      </c>
      <c r="X1378" s="13">
        <v>27100</v>
      </c>
      <c r="Y1378" s="13" t="s">
        <v>4</v>
      </c>
    </row>
    <row r="1379" spans="21:25" x14ac:dyDescent="0.2">
      <c r="U1379" s="13">
        <f t="shared" si="21"/>
        <v>479.88</v>
      </c>
      <c r="V1379" s="13">
        <v>17.579999999999998</v>
      </c>
      <c r="W1379" s="13">
        <v>0</v>
      </c>
      <c r="X1379" s="13">
        <v>27100</v>
      </c>
      <c r="Y1379" s="13" t="s">
        <v>4</v>
      </c>
    </row>
    <row r="1380" spans="21:25" x14ac:dyDescent="0.2">
      <c r="U1380" s="13">
        <f t="shared" si="21"/>
        <v>479.89</v>
      </c>
      <c r="V1380" s="13">
        <v>17.59</v>
      </c>
      <c r="W1380" s="13">
        <v>0</v>
      </c>
      <c r="X1380" s="13">
        <v>27100</v>
      </c>
      <c r="Y1380" s="13" t="s">
        <v>4</v>
      </c>
    </row>
    <row r="1381" spans="21:25" x14ac:dyDescent="0.2">
      <c r="U1381" s="13">
        <f t="shared" si="21"/>
        <v>479.90000000000003</v>
      </c>
      <c r="V1381" s="13">
        <v>17.600000000000001</v>
      </c>
      <c r="W1381" s="13">
        <v>0</v>
      </c>
      <c r="X1381" s="13">
        <v>27200</v>
      </c>
      <c r="Y1381" s="13" t="s">
        <v>4</v>
      </c>
    </row>
    <row r="1382" spans="21:25" x14ac:dyDescent="0.2">
      <c r="U1382" s="13">
        <f t="shared" si="21"/>
        <v>479.91</v>
      </c>
      <c r="V1382" s="13">
        <v>17.61</v>
      </c>
      <c r="W1382" s="13">
        <v>0</v>
      </c>
      <c r="X1382" s="13">
        <v>27200</v>
      </c>
      <c r="Y1382" s="13" t="s">
        <v>4</v>
      </c>
    </row>
    <row r="1383" spans="21:25" x14ac:dyDescent="0.2">
      <c r="U1383" s="13">
        <f t="shared" si="21"/>
        <v>479.92</v>
      </c>
      <c r="V1383" s="13">
        <v>17.62</v>
      </c>
      <c r="W1383" s="13">
        <v>0</v>
      </c>
      <c r="X1383" s="13">
        <v>27200</v>
      </c>
      <c r="Y1383" s="13" t="s">
        <v>4</v>
      </c>
    </row>
    <row r="1384" spans="21:25" x14ac:dyDescent="0.2">
      <c r="U1384" s="13">
        <f t="shared" si="21"/>
        <v>479.93</v>
      </c>
      <c r="V1384" s="13">
        <v>17.63</v>
      </c>
      <c r="W1384" s="13">
        <v>0</v>
      </c>
      <c r="X1384" s="13">
        <v>27300</v>
      </c>
      <c r="Y1384" s="13" t="s">
        <v>4</v>
      </c>
    </row>
    <row r="1385" spans="21:25" x14ac:dyDescent="0.2">
      <c r="U1385" s="13">
        <f t="shared" si="21"/>
        <v>479.94</v>
      </c>
      <c r="V1385" s="13">
        <v>17.64</v>
      </c>
      <c r="W1385" s="13">
        <v>0</v>
      </c>
      <c r="X1385" s="13">
        <v>27300</v>
      </c>
      <c r="Y1385" s="13" t="s">
        <v>4</v>
      </c>
    </row>
    <row r="1386" spans="21:25" x14ac:dyDescent="0.2">
      <c r="U1386" s="13">
        <f t="shared" si="21"/>
        <v>479.95</v>
      </c>
      <c r="V1386" s="13">
        <v>17.649999999999999</v>
      </c>
      <c r="W1386" s="13">
        <v>0</v>
      </c>
      <c r="X1386" s="13">
        <v>27300</v>
      </c>
      <c r="Y1386" s="13" t="s">
        <v>4</v>
      </c>
    </row>
    <row r="1387" spans="21:25" x14ac:dyDescent="0.2">
      <c r="U1387" s="13">
        <f t="shared" si="21"/>
        <v>479.96000000000004</v>
      </c>
      <c r="V1387" s="13">
        <v>17.66</v>
      </c>
      <c r="W1387" s="13">
        <v>0</v>
      </c>
      <c r="X1387" s="13">
        <v>27400</v>
      </c>
      <c r="Y1387" s="13" t="s">
        <v>4</v>
      </c>
    </row>
    <row r="1388" spans="21:25" x14ac:dyDescent="0.2">
      <c r="U1388" s="13">
        <f t="shared" si="21"/>
        <v>479.97</v>
      </c>
      <c r="V1388" s="13">
        <v>17.670000000000002</v>
      </c>
      <c r="W1388" s="13">
        <v>0</v>
      </c>
      <c r="X1388" s="13">
        <v>27400</v>
      </c>
      <c r="Y1388" s="13" t="s">
        <v>4</v>
      </c>
    </row>
    <row r="1389" spans="21:25" x14ac:dyDescent="0.2">
      <c r="U1389" s="13">
        <f t="shared" si="21"/>
        <v>479.98</v>
      </c>
      <c r="V1389" s="13">
        <v>17.68</v>
      </c>
      <c r="W1389" s="13">
        <v>0</v>
      </c>
      <c r="X1389" s="13">
        <v>27400</v>
      </c>
      <c r="Y1389" s="13" t="s">
        <v>4</v>
      </c>
    </row>
    <row r="1390" spans="21:25" x14ac:dyDescent="0.2">
      <c r="U1390" s="13">
        <f t="shared" si="21"/>
        <v>479.99</v>
      </c>
      <c r="V1390" s="13">
        <v>17.690000000000001</v>
      </c>
      <c r="W1390" s="13">
        <v>0</v>
      </c>
      <c r="X1390" s="13">
        <v>27500</v>
      </c>
      <c r="Y1390" s="13" t="s">
        <v>4</v>
      </c>
    </row>
    <row r="1391" spans="21:25" x14ac:dyDescent="0.2">
      <c r="U1391" s="13">
        <f t="shared" si="21"/>
        <v>480</v>
      </c>
      <c r="V1391" s="13">
        <v>17.7</v>
      </c>
      <c r="W1391" s="13">
        <v>0</v>
      </c>
      <c r="X1391" s="13">
        <v>27500</v>
      </c>
      <c r="Y1391" s="13" t="s">
        <v>4</v>
      </c>
    </row>
    <row r="1392" spans="21:25" x14ac:dyDescent="0.2">
      <c r="U1392" s="13">
        <f t="shared" si="21"/>
        <v>480.01</v>
      </c>
      <c r="V1392" s="13">
        <v>17.71</v>
      </c>
      <c r="W1392" s="13">
        <v>0</v>
      </c>
      <c r="X1392" s="13">
        <v>27500</v>
      </c>
      <c r="Y1392" s="13" t="s">
        <v>4</v>
      </c>
    </row>
    <row r="1393" spans="21:25" x14ac:dyDescent="0.2">
      <c r="U1393" s="13">
        <f t="shared" si="21"/>
        <v>480.02</v>
      </c>
      <c r="V1393" s="13">
        <v>17.72</v>
      </c>
      <c r="W1393" s="13">
        <v>0</v>
      </c>
      <c r="X1393" s="13">
        <v>27600</v>
      </c>
      <c r="Y1393" s="13" t="s">
        <v>4</v>
      </c>
    </row>
    <row r="1394" spans="21:25" x14ac:dyDescent="0.2">
      <c r="U1394" s="13">
        <f t="shared" si="21"/>
        <v>480.03000000000003</v>
      </c>
      <c r="V1394" s="13">
        <v>17.73</v>
      </c>
      <c r="W1394" s="13">
        <v>0</v>
      </c>
      <c r="X1394" s="13">
        <v>27600</v>
      </c>
      <c r="Y1394" s="13" t="s">
        <v>4</v>
      </c>
    </row>
    <row r="1395" spans="21:25" x14ac:dyDescent="0.2">
      <c r="U1395" s="13">
        <f t="shared" si="21"/>
        <v>480.04</v>
      </c>
      <c r="V1395" s="13">
        <v>17.739999999999998</v>
      </c>
      <c r="W1395" s="13">
        <v>0</v>
      </c>
      <c r="X1395" s="13">
        <v>27700</v>
      </c>
      <c r="Y1395" s="13" t="s">
        <v>4</v>
      </c>
    </row>
    <row r="1396" spans="21:25" x14ac:dyDescent="0.2">
      <c r="U1396" s="13">
        <f t="shared" si="21"/>
        <v>480.05</v>
      </c>
      <c r="V1396" s="13">
        <v>17.75</v>
      </c>
      <c r="W1396" s="13">
        <v>0</v>
      </c>
      <c r="X1396" s="13">
        <v>27700</v>
      </c>
      <c r="Y1396" s="13" t="s">
        <v>4</v>
      </c>
    </row>
    <row r="1397" spans="21:25" x14ac:dyDescent="0.2">
      <c r="U1397" s="13">
        <f t="shared" si="21"/>
        <v>480.06</v>
      </c>
      <c r="V1397" s="13">
        <v>17.760000000000002</v>
      </c>
      <c r="W1397" s="13">
        <v>0</v>
      </c>
      <c r="X1397" s="13">
        <v>27700</v>
      </c>
      <c r="Y1397" s="13" t="s">
        <v>4</v>
      </c>
    </row>
    <row r="1398" spans="21:25" x14ac:dyDescent="0.2">
      <c r="U1398" s="13">
        <f t="shared" si="21"/>
        <v>480.07</v>
      </c>
      <c r="V1398" s="13">
        <v>17.77</v>
      </c>
      <c r="W1398" s="13">
        <v>0</v>
      </c>
      <c r="X1398" s="13">
        <v>27800</v>
      </c>
      <c r="Y1398" s="13" t="s">
        <v>4</v>
      </c>
    </row>
    <row r="1399" spans="21:25" x14ac:dyDescent="0.2">
      <c r="U1399" s="13">
        <f t="shared" si="21"/>
        <v>480.08000000000004</v>
      </c>
      <c r="V1399" s="13">
        <v>17.78</v>
      </c>
      <c r="W1399" s="13">
        <v>0</v>
      </c>
      <c r="X1399" s="13">
        <v>27800</v>
      </c>
      <c r="Y1399" s="13" t="s">
        <v>4</v>
      </c>
    </row>
    <row r="1400" spans="21:25" x14ac:dyDescent="0.2">
      <c r="U1400" s="13">
        <f t="shared" si="21"/>
        <v>480.09000000000003</v>
      </c>
      <c r="V1400" s="13">
        <v>17.79</v>
      </c>
      <c r="W1400" s="13">
        <v>0</v>
      </c>
      <c r="X1400" s="13">
        <v>27800</v>
      </c>
      <c r="Y1400" s="13" t="s">
        <v>4</v>
      </c>
    </row>
    <row r="1401" spans="21:25" x14ac:dyDescent="0.2">
      <c r="U1401" s="13">
        <f t="shared" si="21"/>
        <v>480.1</v>
      </c>
      <c r="V1401" s="13">
        <v>17.8</v>
      </c>
      <c r="W1401" s="13">
        <v>0</v>
      </c>
      <c r="X1401" s="13">
        <v>27900</v>
      </c>
      <c r="Y1401" s="13" t="s">
        <v>4</v>
      </c>
    </row>
    <row r="1402" spans="21:25" x14ac:dyDescent="0.2">
      <c r="U1402" s="13">
        <f t="shared" si="21"/>
        <v>480.11</v>
      </c>
      <c r="V1402" s="13">
        <v>17.809999999999999</v>
      </c>
      <c r="W1402" s="13">
        <v>0</v>
      </c>
      <c r="X1402" s="13">
        <v>27900</v>
      </c>
      <c r="Y1402" s="13" t="s">
        <v>4</v>
      </c>
    </row>
    <row r="1403" spans="21:25" x14ac:dyDescent="0.2">
      <c r="U1403" s="13">
        <f t="shared" si="21"/>
        <v>480.12</v>
      </c>
      <c r="V1403" s="13">
        <v>17.82</v>
      </c>
      <c r="W1403" s="13">
        <v>0</v>
      </c>
      <c r="X1403" s="13">
        <v>27900</v>
      </c>
      <c r="Y1403" s="13" t="s">
        <v>4</v>
      </c>
    </row>
    <row r="1404" spans="21:25" x14ac:dyDescent="0.2">
      <c r="U1404" s="13">
        <f t="shared" si="21"/>
        <v>480.13</v>
      </c>
      <c r="V1404" s="13">
        <v>17.829999999999998</v>
      </c>
      <c r="W1404" s="13">
        <v>0</v>
      </c>
      <c r="X1404" s="13">
        <v>28000</v>
      </c>
      <c r="Y1404" s="13" t="s">
        <v>4</v>
      </c>
    </row>
    <row r="1405" spans="21:25" x14ac:dyDescent="0.2">
      <c r="U1405" s="13">
        <f t="shared" si="21"/>
        <v>480.14</v>
      </c>
      <c r="V1405" s="13">
        <v>17.84</v>
      </c>
      <c r="W1405" s="13">
        <v>0</v>
      </c>
      <c r="X1405" s="13">
        <v>28000</v>
      </c>
      <c r="Y1405" s="13" t="s">
        <v>4</v>
      </c>
    </row>
    <row r="1406" spans="21:25" x14ac:dyDescent="0.2">
      <c r="U1406" s="13">
        <f t="shared" si="21"/>
        <v>480.15000000000003</v>
      </c>
      <c r="V1406" s="13">
        <v>17.850000000000001</v>
      </c>
      <c r="W1406" s="13">
        <v>0</v>
      </c>
      <c r="X1406" s="13">
        <v>28000</v>
      </c>
      <c r="Y1406" s="13" t="s">
        <v>4</v>
      </c>
    </row>
    <row r="1407" spans="21:25" x14ac:dyDescent="0.2">
      <c r="U1407" s="13">
        <f t="shared" si="21"/>
        <v>480.16</v>
      </c>
      <c r="V1407" s="13">
        <v>17.86</v>
      </c>
      <c r="W1407" s="13">
        <v>0</v>
      </c>
      <c r="X1407" s="13">
        <v>28100</v>
      </c>
      <c r="Y1407" s="13" t="s">
        <v>4</v>
      </c>
    </row>
    <row r="1408" spans="21:25" x14ac:dyDescent="0.2">
      <c r="U1408" s="13">
        <f t="shared" si="21"/>
        <v>480.17</v>
      </c>
      <c r="V1408" s="13">
        <v>17.87</v>
      </c>
      <c r="W1408" s="13">
        <v>0</v>
      </c>
      <c r="X1408" s="13">
        <v>28100</v>
      </c>
      <c r="Y1408" s="13" t="s">
        <v>4</v>
      </c>
    </row>
    <row r="1409" spans="21:25" x14ac:dyDescent="0.2">
      <c r="U1409" s="13">
        <f t="shared" si="21"/>
        <v>480.18</v>
      </c>
      <c r="V1409" s="13">
        <v>17.88</v>
      </c>
      <c r="W1409" s="13">
        <v>0</v>
      </c>
      <c r="X1409" s="13">
        <v>28100</v>
      </c>
      <c r="Y1409" s="13" t="s">
        <v>4</v>
      </c>
    </row>
    <row r="1410" spans="21:25" x14ac:dyDescent="0.2">
      <c r="U1410" s="13">
        <f t="shared" si="21"/>
        <v>480.19</v>
      </c>
      <c r="V1410" s="13">
        <v>17.89</v>
      </c>
      <c r="W1410" s="13">
        <v>0</v>
      </c>
      <c r="X1410" s="13">
        <v>28200</v>
      </c>
      <c r="Y1410" s="13" t="s">
        <v>4</v>
      </c>
    </row>
    <row r="1411" spans="21:25" x14ac:dyDescent="0.2">
      <c r="U1411" s="13">
        <f t="shared" si="21"/>
        <v>480.2</v>
      </c>
      <c r="V1411" s="13">
        <v>17.899999999999999</v>
      </c>
      <c r="W1411" s="13">
        <v>0</v>
      </c>
      <c r="X1411" s="13">
        <v>28200</v>
      </c>
      <c r="Y1411" s="13" t="s">
        <v>4</v>
      </c>
    </row>
    <row r="1412" spans="21:25" x14ac:dyDescent="0.2">
      <c r="U1412" s="13">
        <f t="shared" si="21"/>
        <v>480.21000000000004</v>
      </c>
      <c r="V1412" s="13">
        <v>17.91</v>
      </c>
      <c r="W1412" s="13">
        <v>0</v>
      </c>
      <c r="X1412" s="13">
        <v>28200</v>
      </c>
      <c r="Y1412" s="13" t="s">
        <v>4</v>
      </c>
    </row>
    <row r="1413" spans="21:25" x14ac:dyDescent="0.2">
      <c r="U1413" s="13">
        <f t="shared" si="21"/>
        <v>480.22</v>
      </c>
      <c r="V1413" s="13">
        <v>17.920000000000002</v>
      </c>
      <c r="W1413" s="13">
        <v>0</v>
      </c>
      <c r="X1413" s="13">
        <v>28300</v>
      </c>
      <c r="Y1413" s="13" t="s">
        <v>4</v>
      </c>
    </row>
    <row r="1414" spans="21:25" x14ac:dyDescent="0.2">
      <c r="U1414" s="13">
        <f t="shared" si="21"/>
        <v>480.23</v>
      </c>
      <c r="V1414" s="13">
        <v>17.93</v>
      </c>
      <c r="W1414" s="13">
        <v>0</v>
      </c>
      <c r="X1414" s="13">
        <v>28300</v>
      </c>
      <c r="Y1414" s="13" t="s">
        <v>4</v>
      </c>
    </row>
    <row r="1415" spans="21:25" x14ac:dyDescent="0.2">
      <c r="U1415" s="13">
        <f t="shared" si="21"/>
        <v>480.24</v>
      </c>
      <c r="V1415" s="13">
        <v>17.940000000000001</v>
      </c>
      <c r="W1415" s="13">
        <v>0</v>
      </c>
      <c r="X1415" s="13">
        <v>28400</v>
      </c>
      <c r="Y1415" s="13" t="s">
        <v>4</v>
      </c>
    </row>
    <row r="1416" spans="21:25" x14ac:dyDescent="0.2">
      <c r="U1416" s="13">
        <f t="shared" si="21"/>
        <v>480.25</v>
      </c>
      <c r="V1416" s="13">
        <v>17.95</v>
      </c>
      <c r="W1416" s="13">
        <v>0</v>
      </c>
      <c r="X1416" s="13">
        <v>28400</v>
      </c>
      <c r="Y1416" s="13" t="s">
        <v>4</v>
      </c>
    </row>
    <row r="1417" spans="21:25" x14ac:dyDescent="0.2">
      <c r="U1417" s="13">
        <f t="shared" si="21"/>
        <v>480.26</v>
      </c>
      <c r="V1417" s="13">
        <v>17.96</v>
      </c>
      <c r="W1417" s="13">
        <v>0</v>
      </c>
      <c r="X1417" s="13">
        <v>28400</v>
      </c>
      <c r="Y1417" s="13" t="s">
        <v>4</v>
      </c>
    </row>
    <row r="1418" spans="21:25" x14ac:dyDescent="0.2">
      <c r="U1418" s="13">
        <f t="shared" si="21"/>
        <v>480.27</v>
      </c>
      <c r="V1418" s="13">
        <v>17.97</v>
      </c>
      <c r="W1418" s="13">
        <v>0</v>
      </c>
      <c r="X1418" s="13">
        <v>28500</v>
      </c>
      <c r="Y1418" s="13" t="s">
        <v>4</v>
      </c>
    </row>
    <row r="1419" spans="21:25" x14ac:dyDescent="0.2">
      <c r="U1419" s="13">
        <f t="shared" si="21"/>
        <v>480.28000000000003</v>
      </c>
      <c r="V1419" s="13">
        <v>17.98</v>
      </c>
      <c r="W1419" s="13">
        <v>0</v>
      </c>
      <c r="X1419" s="13">
        <v>28500</v>
      </c>
      <c r="Y1419" s="13" t="s">
        <v>4</v>
      </c>
    </row>
    <row r="1420" spans="21:25" x14ac:dyDescent="0.2">
      <c r="U1420" s="13">
        <f t="shared" si="21"/>
        <v>480.29</v>
      </c>
      <c r="V1420" s="13">
        <v>17.989999999999998</v>
      </c>
      <c r="W1420" s="13">
        <v>0</v>
      </c>
      <c r="X1420" s="13">
        <v>28500</v>
      </c>
      <c r="Y1420" s="13" t="s">
        <v>4</v>
      </c>
    </row>
    <row r="1421" spans="21:25" x14ac:dyDescent="0.2">
      <c r="U1421" s="13">
        <f t="shared" si="21"/>
        <v>480.3</v>
      </c>
      <c r="V1421" s="13">
        <v>18</v>
      </c>
      <c r="W1421" s="13">
        <v>0</v>
      </c>
      <c r="X1421" s="13">
        <v>28600</v>
      </c>
      <c r="Y1421" s="13" t="s">
        <v>4</v>
      </c>
    </row>
    <row r="1422" spans="21:25" x14ac:dyDescent="0.2">
      <c r="U1422" s="13">
        <f t="shared" si="21"/>
        <v>480.31</v>
      </c>
      <c r="V1422" s="13">
        <v>18.010000000000002</v>
      </c>
      <c r="W1422" s="13">
        <v>0</v>
      </c>
      <c r="X1422" s="13">
        <v>28600</v>
      </c>
      <c r="Y1422" s="13" t="s">
        <v>4</v>
      </c>
    </row>
    <row r="1423" spans="21:25" x14ac:dyDescent="0.2">
      <c r="U1423" s="13">
        <f t="shared" si="21"/>
        <v>480.32</v>
      </c>
      <c r="V1423" s="13">
        <v>18.02</v>
      </c>
      <c r="W1423" s="13">
        <v>0</v>
      </c>
      <c r="X1423" s="13">
        <v>28600</v>
      </c>
      <c r="Y1423" s="13" t="s">
        <v>4</v>
      </c>
    </row>
    <row r="1424" spans="21:25" x14ac:dyDescent="0.2">
      <c r="U1424" s="13">
        <f t="shared" si="21"/>
        <v>480.33000000000004</v>
      </c>
      <c r="V1424" s="13">
        <v>18.03</v>
      </c>
      <c r="W1424" s="13">
        <v>0</v>
      </c>
      <c r="X1424" s="13">
        <v>28700</v>
      </c>
      <c r="Y1424" s="13" t="s">
        <v>4</v>
      </c>
    </row>
    <row r="1425" spans="21:25" x14ac:dyDescent="0.2">
      <c r="U1425" s="13">
        <f t="shared" si="21"/>
        <v>480.34000000000003</v>
      </c>
      <c r="V1425" s="13">
        <v>18.04</v>
      </c>
      <c r="W1425" s="13">
        <v>0</v>
      </c>
      <c r="X1425" s="13">
        <v>28700</v>
      </c>
      <c r="Y1425" s="13" t="s">
        <v>4</v>
      </c>
    </row>
    <row r="1426" spans="21:25" x14ac:dyDescent="0.2">
      <c r="U1426" s="13">
        <f t="shared" si="21"/>
        <v>480.35</v>
      </c>
      <c r="V1426" s="13">
        <v>18.05</v>
      </c>
      <c r="W1426" s="13">
        <v>0</v>
      </c>
      <c r="X1426" s="13">
        <v>28700</v>
      </c>
      <c r="Y1426" s="13" t="s">
        <v>4</v>
      </c>
    </row>
    <row r="1427" spans="21:25" x14ac:dyDescent="0.2">
      <c r="U1427" s="13">
        <f t="shared" si="21"/>
        <v>480.36</v>
      </c>
      <c r="V1427" s="13">
        <v>18.059999999999999</v>
      </c>
      <c r="W1427" s="13">
        <v>0</v>
      </c>
      <c r="X1427" s="13">
        <v>28800</v>
      </c>
      <c r="Y1427" s="13" t="s">
        <v>4</v>
      </c>
    </row>
    <row r="1428" spans="21:25" x14ac:dyDescent="0.2">
      <c r="U1428" s="13">
        <f t="shared" si="21"/>
        <v>480.37</v>
      </c>
      <c r="V1428" s="13">
        <v>18.07</v>
      </c>
      <c r="W1428" s="13">
        <v>0</v>
      </c>
      <c r="X1428" s="13">
        <v>28800</v>
      </c>
      <c r="Y1428" s="13" t="s">
        <v>4</v>
      </c>
    </row>
    <row r="1429" spans="21:25" x14ac:dyDescent="0.2">
      <c r="U1429" s="13">
        <f t="shared" si="21"/>
        <v>480.38</v>
      </c>
      <c r="V1429" s="13">
        <v>18.079999999999998</v>
      </c>
      <c r="W1429" s="13">
        <v>0</v>
      </c>
      <c r="X1429" s="13">
        <v>28900</v>
      </c>
      <c r="Y1429" s="13" t="s">
        <v>4</v>
      </c>
    </row>
    <row r="1430" spans="21:25" x14ac:dyDescent="0.2">
      <c r="U1430" s="13">
        <f t="shared" ref="U1430:U1493" si="22">462.3+V1430</f>
        <v>480.39</v>
      </c>
      <c r="V1430" s="13">
        <v>18.09</v>
      </c>
      <c r="W1430" s="13">
        <v>0</v>
      </c>
      <c r="X1430" s="13">
        <v>28900</v>
      </c>
      <c r="Y1430" s="13" t="s">
        <v>4</v>
      </c>
    </row>
    <row r="1431" spans="21:25" x14ac:dyDescent="0.2">
      <c r="U1431" s="13">
        <f t="shared" si="22"/>
        <v>480.40000000000003</v>
      </c>
      <c r="V1431" s="13">
        <v>18.100000000000001</v>
      </c>
      <c r="W1431" s="13">
        <v>0</v>
      </c>
      <c r="X1431" s="13">
        <v>28900</v>
      </c>
      <c r="Y1431" s="13" t="s">
        <v>4</v>
      </c>
    </row>
    <row r="1432" spans="21:25" x14ac:dyDescent="0.2">
      <c r="U1432" s="13">
        <f t="shared" si="22"/>
        <v>480.41</v>
      </c>
      <c r="V1432" s="13">
        <v>18.11</v>
      </c>
      <c r="W1432" s="13">
        <v>0</v>
      </c>
      <c r="X1432" s="13">
        <v>29000</v>
      </c>
      <c r="Y1432" s="13" t="s">
        <v>4</v>
      </c>
    </row>
    <row r="1433" spans="21:25" x14ac:dyDescent="0.2">
      <c r="U1433" s="13">
        <f t="shared" si="22"/>
        <v>480.42</v>
      </c>
      <c r="V1433" s="13">
        <v>18.12</v>
      </c>
      <c r="W1433" s="13">
        <v>0</v>
      </c>
      <c r="X1433" s="13">
        <v>29000</v>
      </c>
      <c r="Y1433" s="13" t="s">
        <v>4</v>
      </c>
    </row>
    <row r="1434" spans="21:25" x14ac:dyDescent="0.2">
      <c r="U1434" s="13">
        <f t="shared" si="22"/>
        <v>480.43</v>
      </c>
      <c r="V1434" s="13">
        <v>18.13</v>
      </c>
      <c r="W1434" s="13">
        <v>0</v>
      </c>
      <c r="X1434" s="13">
        <v>29000</v>
      </c>
      <c r="Y1434" s="13" t="s">
        <v>4</v>
      </c>
    </row>
    <row r="1435" spans="21:25" x14ac:dyDescent="0.2">
      <c r="U1435" s="13">
        <f t="shared" si="22"/>
        <v>480.44</v>
      </c>
      <c r="V1435" s="13">
        <v>18.14</v>
      </c>
      <c r="W1435" s="13">
        <v>0</v>
      </c>
      <c r="X1435" s="13">
        <v>29100</v>
      </c>
      <c r="Y1435" s="13" t="s">
        <v>4</v>
      </c>
    </row>
    <row r="1436" spans="21:25" x14ac:dyDescent="0.2">
      <c r="U1436" s="13">
        <f t="shared" si="22"/>
        <v>480.45</v>
      </c>
      <c r="V1436" s="13">
        <v>18.149999999999999</v>
      </c>
      <c r="W1436" s="13">
        <v>0</v>
      </c>
      <c r="X1436" s="13">
        <v>29100</v>
      </c>
      <c r="Y1436" s="13" t="s">
        <v>4</v>
      </c>
    </row>
    <row r="1437" spans="21:25" x14ac:dyDescent="0.2">
      <c r="U1437" s="13">
        <f t="shared" si="22"/>
        <v>480.46000000000004</v>
      </c>
      <c r="V1437" s="13">
        <v>18.16</v>
      </c>
      <c r="W1437" s="13">
        <v>0</v>
      </c>
      <c r="X1437" s="13">
        <v>29100</v>
      </c>
      <c r="Y1437" s="13" t="s">
        <v>4</v>
      </c>
    </row>
    <row r="1438" spans="21:25" x14ac:dyDescent="0.2">
      <c r="U1438" s="13">
        <f t="shared" si="22"/>
        <v>480.47</v>
      </c>
      <c r="V1438" s="13">
        <v>18.170000000000002</v>
      </c>
      <c r="W1438" s="13">
        <v>0</v>
      </c>
      <c r="X1438" s="13">
        <v>29200</v>
      </c>
      <c r="Y1438" s="13" t="s">
        <v>4</v>
      </c>
    </row>
    <row r="1439" spans="21:25" x14ac:dyDescent="0.2">
      <c r="U1439" s="13">
        <f t="shared" si="22"/>
        <v>480.48</v>
      </c>
      <c r="V1439" s="13">
        <v>18.18</v>
      </c>
      <c r="W1439" s="13">
        <v>0</v>
      </c>
      <c r="X1439" s="13">
        <v>29200</v>
      </c>
      <c r="Y1439" s="13" t="s">
        <v>4</v>
      </c>
    </row>
    <row r="1440" spans="21:25" x14ac:dyDescent="0.2">
      <c r="U1440" s="13">
        <f t="shared" si="22"/>
        <v>480.49</v>
      </c>
      <c r="V1440" s="13">
        <v>18.190000000000001</v>
      </c>
      <c r="W1440" s="13">
        <v>0</v>
      </c>
      <c r="X1440" s="13">
        <v>29200</v>
      </c>
      <c r="Y1440" s="13" t="s">
        <v>4</v>
      </c>
    </row>
    <row r="1441" spans="21:25" x14ac:dyDescent="0.2">
      <c r="U1441" s="13">
        <f t="shared" si="22"/>
        <v>480.5</v>
      </c>
      <c r="V1441" s="13">
        <v>18.2</v>
      </c>
      <c r="W1441" s="13">
        <v>0</v>
      </c>
      <c r="X1441" s="13">
        <v>29300</v>
      </c>
      <c r="Y1441" s="13" t="s">
        <v>4</v>
      </c>
    </row>
    <row r="1442" spans="21:25" x14ac:dyDescent="0.2">
      <c r="U1442" s="13">
        <f t="shared" si="22"/>
        <v>480.51</v>
      </c>
      <c r="V1442" s="13">
        <v>18.21</v>
      </c>
      <c r="W1442" s="13">
        <v>0</v>
      </c>
      <c r="X1442" s="13">
        <v>29300</v>
      </c>
      <c r="Y1442" s="13" t="s">
        <v>4</v>
      </c>
    </row>
    <row r="1443" spans="21:25" x14ac:dyDescent="0.2">
      <c r="U1443" s="13">
        <f t="shared" si="22"/>
        <v>480.52</v>
      </c>
      <c r="V1443" s="13">
        <v>18.22</v>
      </c>
      <c r="W1443" s="13">
        <v>0</v>
      </c>
      <c r="X1443" s="13">
        <v>29400</v>
      </c>
      <c r="Y1443" s="13" t="s">
        <v>4</v>
      </c>
    </row>
    <row r="1444" spans="21:25" x14ac:dyDescent="0.2">
      <c r="U1444" s="13">
        <f t="shared" si="22"/>
        <v>480.53000000000003</v>
      </c>
      <c r="V1444" s="13">
        <v>18.23</v>
      </c>
      <c r="W1444" s="13">
        <v>0</v>
      </c>
      <c r="X1444" s="13">
        <v>29400</v>
      </c>
      <c r="Y1444" s="13" t="s">
        <v>4</v>
      </c>
    </row>
    <row r="1445" spans="21:25" x14ac:dyDescent="0.2">
      <c r="U1445" s="13">
        <f t="shared" si="22"/>
        <v>480.54</v>
      </c>
      <c r="V1445" s="13">
        <v>18.239999999999998</v>
      </c>
      <c r="W1445" s="13">
        <v>0</v>
      </c>
      <c r="X1445" s="13">
        <v>29400</v>
      </c>
      <c r="Y1445" s="13" t="s">
        <v>4</v>
      </c>
    </row>
    <row r="1446" spans="21:25" x14ac:dyDescent="0.2">
      <c r="U1446" s="13">
        <f t="shared" si="22"/>
        <v>480.55</v>
      </c>
      <c r="V1446" s="13">
        <v>18.25</v>
      </c>
      <c r="W1446" s="13">
        <v>0</v>
      </c>
      <c r="X1446" s="13">
        <v>29500</v>
      </c>
      <c r="Y1446" s="13" t="s">
        <v>4</v>
      </c>
    </row>
    <row r="1447" spans="21:25" x14ac:dyDescent="0.2">
      <c r="U1447" s="13">
        <f t="shared" si="22"/>
        <v>480.56</v>
      </c>
      <c r="V1447" s="13">
        <v>18.260000000000002</v>
      </c>
      <c r="W1447" s="13">
        <v>0</v>
      </c>
      <c r="X1447" s="13">
        <v>29500</v>
      </c>
      <c r="Y1447" s="13" t="s">
        <v>4</v>
      </c>
    </row>
    <row r="1448" spans="21:25" x14ac:dyDescent="0.2">
      <c r="U1448" s="13">
        <f t="shared" si="22"/>
        <v>480.57</v>
      </c>
      <c r="V1448" s="13">
        <v>18.27</v>
      </c>
      <c r="W1448" s="13">
        <v>0</v>
      </c>
      <c r="X1448" s="13">
        <v>29500</v>
      </c>
      <c r="Y1448" s="13" t="s">
        <v>4</v>
      </c>
    </row>
    <row r="1449" spans="21:25" x14ac:dyDescent="0.2">
      <c r="U1449" s="13">
        <f t="shared" si="22"/>
        <v>480.58000000000004</v>
      </c>
      <c r="V1449" s="13">
        <v>18.28</v>
      </c>
      <c r="W1449" s="13">
        <v>0</v>
      </c>
      <c r="X1449" s="13">
        <v>29600</v>
      </c>
      <c r="Y1449" s="13" t="s">
        <v>4</v>
      </c>
    </row>
    <row r="1450" spans="21:25" x14ac:dyDescent="0.2">
      <c r="U1450" s="13">
        <f t="shared" si="22"/>
        <v>480.59000000000003</v>
      </c>
      <c r="V1450" s="13">
        <v>18.29</v>
      </c>
      <c r="W1450" s="13">
        <v>0</v>
      </c>
      <c r="X1450" s="13">
        <v>29600</v>
      </c>
      <c r="Y1450" s="13" t="s">
        <v>4</v>
      </c>
    </row>
    <row r="1451" spans="21:25" x14ac:dyDescent="0.2">
      <c r="U1451" s="13">
        <f t="shared" si="22"/>
        <v>480.6</v>
      </c>
      <c r="V1451" s="13">
        <v>18.3</v>
      </c>
      <c r="W1451" s="13">
        <v>0</v>
      </c>
      <c r="X1451" s="13">
        <v>29600</v>
      </c>
      <c r="Y1451" s="13" t="s">
        <v>4</v>
      </c>
    </row>
    <row r="1452" spans="21:25" x14ac:dyDescent="0.2">
      <c r="U1452" s="13">
        <f t="shared" si="22"/>
        <v>480.61</v>
      </c>
      <c r="V1452" s="13">
        <v>18.309999999999999</v>
      </c>
      <c r="W1452" s="13">
        <v>0</v>
      </c>
      <c r="X1452" s="13">
        <v>29700</v>
      </c>
      <c r="Y1452" s="13" t="s">
        <v>4</v>
      </c>
    </row>
    <row r="1453" spans="21:25" x14ac:dyDescent="0.2">
      <c r="U1453" s="13">
        <f t="shared" si="22"/>
        <v>480.62</v>
      </c>
      <c r="V1453" s="13">
        <v>18.32</v>
      </c>
      <c r="W1453" s="13">
        <v>0</v>
      </c>
      <c r="X1453" s="13">
        <v>29700</v>
      </c>
      <c r="Y1453" s="13" t="s">
        <v>4</v>
      </c>
    </row>
    <row r="1454" spans="21:25" x14ac:dyDescent="0.2">
      <c r="U1454" s="13">
        <f t="shared" si="22"/>
        <v>480.63</v>
      </c>
      <c r="V1454" s="13">
        <v>18.329999999999998</v>
      </c>
      <c r="W1454" s="13">
        <v>0</v>
      </c>
      <c r="X1454" s="13">
        <v>29700</v>
      </c>
      <c r="Y1454" s="13" t="s">
        <v>4</v>
      </c>
    </row>
    <row r="1455" spans="21:25" x14ac:dyDescent="0.2">
      <c r="U1455" s="13">
        <f t="shared" si="22"/>
        <v>480.64</v>
      </c>
      <c r="V1455" s="13">
        <v>18.34</v>
      </c>
      <c r="W1455" s="13">
        <v>0</v>
      </c>
      <c r="X1455" s="13">
        <v>29800</v>
      </c>
      <c r="Y1455" s="13" t="s">
        <v>4</v>
      </c>
    </row>
    <row r="1456" spans="21:25" x14ac:dyDescent="0.2">
      <c r="U1456" s="13">
        <f t="shared" si="22"/>
        <v>480.65000000000003</v>
      </c>
      <c r="V1456" s="13">
        <v>18.350000000000001</v>
      </c>
      <c r="W1456" s="13">
        <v>0</v>
      </c>
      <c r="X1456" s="13">
        <v>29800</v>
      </c>
      <c r="Y1456" s="13" t="s">
        <v>4</v>
      </c>
    </row>
    <row r="1457" spans="21:25" x14ac:dyDescent="0.2">
      <c r="U1457" s="13">
        <f t="shared" si="22"/>
        <v>480.66</v>
      </c>
      <c r="V1457" s="13">
        <v>18.36</v>
      </c>
      <c r="W1457" s="13">
        <v>0</v>
      </c>
      <c r="X1457" s="13">
        <v>29900</v>
      </c>
      <c r="Y1457" s="13" t="s">
        <v>4</v>
      </c>
    </row>
    <row r="1458" spans="21:25" x14ac:dyDescent="0.2">
      <c r="U1458" s="13">
        <f t="shared" si="22"/>
        <v>480.67</v>
      </c>
      <c r="V1458" s="13">
        <v>18.37</v>
      </c>
      <c r="W1458" s="13">
        <v>0</v>
      </c>
      <c r="X1458" s="13">
        <v>29900</v>
      </c>
      <c r="Y1458" s="13" t="s">
        <v>4</v>
      </c>
    </row>
    <row r="1459" spans="21:25" x14ac:dyDescent="0.2">
      <c r="U1459" s="13">
        <f t="shared" si="22"/>
        <v>480.68</v>
      </c>
      <c r="V1459" s="13">
        <v>18.38</v>
      </c>
      <c r="W1459" s="13">
        <v>0</v>
      </c>
      <c r="X1459" s="13">
        <v>29900</v>
      </c>
      <c r="Y1459" s="13" t="s">
        <v>4</v>
      </c>
    </row>
    <row r="1460" spans="21:25" x14ac:dyDescent="0.2">
      <c r="U1460" s="13">
        <f t="shared" si="22"/>
        <v>480.69</v>
      </c>
      <c r="V1460" s="13">
        <v>18.39</v>
      </c>
      <c r="W1460" s="13">
        <v>0</v>
      </c>
      <c r="X1460" s="13">
        <v>30000</v>
      </c>
      <c r="Y1460" s="13" t="s">
        <v>4</v>
      </c>
    </row>
    <row r="1461" spans="21:25" x14ac:dyDescent="0.2">
      <c r="U1461" s="13">
        <f t="shared" si="22"/>
        <v>480.7</v>
      </c>
      <c r="V1461" s="13">
        <v>18.399999999999999</v>
      </c>
      <c r="W1461" s="13">
        <v>0</v>
      </c>
      <c r="X1461" s="13">
        <v>30000</v>
      </c>
      <c r="Y1461" s="13" t="s">
        <v>4</v>
      </c>
    </row>
    <row r="1462" spans="21:25" x14ac:dyDescent="0.2">
      <c r="U1462" s="13">
        <f t="shared" si="22"/>
        <v>480.71000000000004</v>
      </c>
      <c r="V1462" s="13">
        <v>18.41</v>
      </c>
      <c r="W1462" s="13">
        <v>0</v>
      </c>
      <c r="X1462" s="13">
        <v>30000</v>
      </c>
      <c r="Y1462" s="13" t="s">
        <v>4</v>
      </c>
    </row>
    <row r="1463" spans="21:25" x14ac:dyDescent="0.2">
      <c r="U1463" s="13">
        <f t="shared" si="22"/>
        <v>480.72</v>
      </c>
      <c r="V1463" s="13">
        <v>18.420000000000002</v>
      </c>
      <c r="W1463" s="13">
        <v>0</v>
      </c>
      <c r="X1463" s="13">
        <v>30100</v>
      </c>
      <c r="Y1463" s="13" t="s">
        <v>4</v>
      </c>
    </row>
    <row r="1464" spans="21:25" x14ac:dyDescent="0.2">
      <c r="U1464" s="13">
        <f t="shared" si="22"/>
        <v>480.73</v>
      </c>
      <c r="V1464" s="13">
        <v>18.43</v>
      </c>
      <c r="W1464" s="13">
        <v>0</v>
      </c>
      <c r="X1464" s="13">
        <v>30100</v>
      </c>
      <c r="Y1464" s="13" t="s">
        <v>4</v>
      </c>
    </row>
    <row r="1465" spans="21:25" x14ac:dyDescent="0.2">
      <c r="U1465" s="13">
        <f t="shared" si="22"/>
        <v>480.74</v>
      </c>
      <c r="V1465" s="13">
        <v>18.440000000000001</v>
      </c>
      <c r="W1465" s="13">
        <v>0</v>
      </c>
      <c r="X1465" s="13">
        <v>30100</v>
      </c>
      <c r="Y1465" s="13" t="s">
        <v>4</v>
      </c>
    </row>
    <row r="1466" spans="21:25" x14ac:dyDescent="0.2">
      <c r="U1466" s="13">
        <f t="shared" si="22"/>
        <v>480.75</v>
      </c>
      <c r="V1466" s="13">
        <v>18.45</v>
      </c>
      <c r="W1466" s="13">
        <v>0</v>
      </c>
      <c r="X1466" s="13">
        <v>30200</v>
      </c>
      <c r="Y1466" s="13" t="s">
        <v>4</v>
      </c>
    </row>
    <row r="1467" spans="21:25" x14ac:dyDescent="0.2">
      <c r="U1467" s="13">
        <f t="shared" si="22"/>
        <v>480.76</v>
      </c>
      <c r="V1467" s="13">
        <v>18.46</v>
      </c>
      <c r="W1467" s="13">
        <v>0</v>
      </c>
      <c r="X1467" s="13">
        <v>30200</v>
      </c>
      <c r="Y1467" s="13" t="s">
        <v>4</v>
      </c>
    </row>
    <row r="1468" spans="21:25" x14ac:dyDescent="0.2">
      <c r="U1468" s="13">
        <f t="shared" si="22"/>
        <v>480.77</v>
      </c>
      <c r="V1468" s="13">
        <v>18.47</v>
      </c>
      <c r="W1468" s="13">
        <v>0</v>
      </c>
      <c r="X1468" s="13">
        <v>30300</v>
      </c>
      <c r="Y1468" s="13" t="s">
        <v>4</v>
      </c>
    </row>
    <row r="1469" spans="21:25" x14ac:dyDescent="0.2">
      <c r="U1469" s="13">
        <f t="shared" si="22"/>
        <v>480.78000000000003</v>
      </c>
      <c r="V1469" s="13">
        <v>18.48</v>
      </c>
      <c r="W1469" s="13">
        <v>0</v>
      </c>
      <c r="X1469" s="13">
        <v>30300</v>
      </c>
      <c r="Y1469" s="13" t="s">
        <v>4</v>
      </c>
    </row>
    <row r="1470" spans="21:25" x14ac:dyDescent="0.2">
      <c r="U1470" s="13">
        <f t="shared" si="22"/>
        <v>480.79</v>
      </c>
      <c r="V1470" s="13">
        <v>18.489999999999998</v>
      </c>
      <c r="W1470" s="13">
        <v>0</v>
      </c>
      <c r="X1470" s="13">
        <v>30300</v>
      </c>
      <c r="Y1470" s="13" t="s">
        <v>4</v>
      </c>
    </row>
    <row r="1471" spans="21:25" x14ac:dyDescent="0.2">
      <c r="U1471" s="13">
        <f t="shared" si="22"/>
        <v>480.8</v>
      </c>
      <c r="V1471" s="13">
        <v>18.5</v>
      </c>
      <c r="W1471" s="13">
        <v>0</v>
      </c>
      <c r="X1471" s="13">
        <v>30400</v>
      </c>
      <c r="Y1471" s="13" t="s">
        <v>4</v>
      </c>
    </row>
    <row r="1472" spans="21:25" x14ac:dyDescent="0.2">
      <c r="U1472" s="13">
        <f t="shared" si="22"/>
        <v>480.81</v>
      </c>
      <c r="V1472" s="13">
        <v>18.510000000000002</v>
      </c>
      <c r="W1472" s="13">
        <v>0</v>
      </c>
      <c r="X1472" s="13">
        <v>30400</v>
      </c>
      <c r="Y1472" s="13" t="s">
        <v>4</v>
      </c>
    </row>
    <row r="1473" spans="21:25" x14ac:dyDescent="0.2">
      <c r="U1473" s="13">
        <f t="shared" si="22"/>
        <v>480.82</v>
      </c>
      <c r="V1473" s="13">
        <v>18.52</v>
      </c>
      <c r="W1473" s="13">
        <v>0</v>
      </c>
      <c r="X1473" s="13">
        <v>30400</v>
      </c>
      <c r="Y1473" s="13" t="s">
        <v>4</v>
      </c>
    </row>
    <row r="1474" spans="21:25" x14ac:dyDescent="0.2">
      <c r="U1474" s="13">
        <f t="shared" si="22"/>
        <v>480.83000000000004</v>
      </c>
      <c r="V1474" s="13">
        <v>18.53</v>
      </c>
      <c r="W1474" s="13">
        <v>0</v>
      </c>
      <c r="X1474" s="13">
        <v>30500</v>
      </c>
      <c r="Y1474" s="13" t="s">
        <v>4</v>
      </c>
    </row>
    <row r="1475" spans="21:25" x14ac:dyDescent="0.2">
      <c r="U1475" s="13">
        <f t="shared" si="22"/>
        <v>480.84000000000003</v>
      </c>
      <c r="V1475" s="13">
        <v>18.54</v>
      </c>
      <c r="W1475" s="13">
        <v>0</v>
      </c>
      <c r="X1475" s="13">
        <v>30500</v>
      </c>
      <c r="Y1475" s="13" t="s">
        <v>4</v>
      </c>
    </row>
    <row r="1476" spans="21:25" x14ac:dyDescent="0.2">
      <c r="U1476" s="13">
        <f t="shared" si="22"/>
        <v>480.85</v>
      </c>
      <c r="V1476" s="13">
        <v>18.55</v>
      </c>
      <c r="W1476" s="13">
        <v>0</v>
      </c>
      <c r="X1476" s="13">
        <v>30500</v>
      </c>
      <c r="Y1476" s="13" t="s">
        <v>4</v>
      </c>
    </row>
    <row r="1477" spans="21:25" x14ac:dyDescent="0.2">
      <c r="U1477" s="13">
        <f t="shared" si="22"/>
        <v>480.86</v>
      </c>
      <c r="V1477" s="13">
        <v>18.559999999999999</v>
      </c>
      <c r="W1477" s="13">
        <v>0</v>
      </c>
      <c r="X1477" s="13">
        <v>30600</v>
      </c>
      <c r="Y1477" s="13" t="s">
        <v>4</v>
      </c>
    </row>
    <row r="1478" spans="21:25" x14ac:dyDescent="0.2">
      <c r="U1478" s="13">
        <f t="shared" si="22"/>
        <v>480.87</v>
      </c>
      <c r="V1478" s="13">
        <v>18.57</v>
      </c>
      <c r="W1478" s="13">
        <v>0</v>
      </c>
      <c r="X1478" s="13">
        <v>30600</v>
      </c>
      <c r="Y1478" s="13" t="s">
        <v>4</v>
      </c>
    </row>
    <row r="1479" spans="21:25" x14ac:dyDescent="0.2">
      <c r="U1479" s="13">
        <f t="shared" si="22"/>
        <v>480.88</v>
      </c>
      <c r="V1479" s="13">
        <v>18.579999999999998</v>
      </c>
      <c r="W1479" s="13">
        <v>0</v>
      </c>
      <c r="X1479" s="13">
        <v>30700</v>
      </c>
      <c r="Y1479" s="13" t="s">
        <v>4</v>
      </c>
    </row>
    <row r="1480" spans="21:25" x14ac:dyDescent="0.2">
      <c r="U1480" s="13">
        <f t="shared" si="22"/>
        <v>480.89</v>
      </c>
      <c r="V1480" s="13">
        <v>18.59</v>
      </c>
      <c r="W1480" s="13">
        <v>0</v>
      </c>
      <c r="X1480" s="13">
        <v>30700</v>
      </c>
      <c r="Y1480" s="13" t="s">
        <v>4</v>
      </c>
    </row>
    <row r="1481" spans="21:25" x14ac:dyDescent="0.2">
      <c r="U1481" s="13">
        <f t="shared" si="22"/>
        <v>480.90000000000003</v>
      </c>
      <c r="V1481" s="13">
        <v>18.600000000000001</v>
      </c>
      <c r="W1481" s="13">
        <v>0</v>
      </c>
      <c r="X1481" s="13">
        <v>30700</v>
      </c>
      <c r="Y1481" s="13" t="s">
        <v>4</v>
      </c>
    </row>
    <row r="1482" spans="21:25" x14ac:dyDescent="0.2">
      <c r="U1482" s="13">
        <f t="shared" si="22"/>
        <v>480.91</v>
      </c>
      <c r="V1482" s="13">
        <v>18.61</v>
      </c>
      <c r="W1482" s="13">
        <v>0</v>
      </c>
      <c r="X1482" s="13">
        <v>30800</v>
      </c>
      <c r="Y1482" s="13" t="s">
        <v>4</v>
      </c>
    </row>
    <row r="1483" spans="21:25" x14ac:dyDescent="0.2">
      <c r="U1483" s="13">
        <f t="shared" si="22"/>
        <v>480.92</v>
      </c>
      <c r="V1483" s="13">
        <v>18.62</v>
      </c>
      <c r="W1483" s="13">
        <v>0</v>
      </c>
      <c r="X1483" s="13">
        <v>30800</v>
      </c>
      <c r="Y1483" s="13" t="s">
        <v>4</v>
      </c>
    </row>
    <row r="1484" spans="21:25" x14ac:dyDescent="0.2">
      <c r="U1484" s="13">
        <f t="shared" si="22"/>
        <v>480.93</v>
      </c>
      <c r="V1484" s="13">
        <v>18.63</v>
      </c>
      <c r="W1484" s="13">
        <v>0</v>
      </c>
      <c r="X1484" s="13">
        <v>30800</v>
      </c>
      <c r="Y1484" s="13" t="s">
        <v>4</v>
      </c>
    </row>
    <row r="1485" spans="21:25" x14ac:dyDescent="0.2">
      <c r="U1485" s="13">
        <f t="shared" si="22"/>
        <v>480.94</v>
      </c>
      <c r="V1485" s="13">
        <v>18.64</v>
      </c>
      <c r="W1485" s="13">
        <v>0</v>
      </c>
      <c r="X1485" s="13">
        <v>30900</v>
      </c>
      <c r="Y1485" s="13" t="s">
        <v>4</v>
      </c>
    </row>
    <row r="1486" spans="21:25" x14ac:dyDescent="0.2">
      <c r="U1486" s="13">
        <f t="shared" si="22"/>
        <v>480.95</v>
      </c>
      <c r="V1486" s="13">
        <v>18.649999999999999</v>
      </c>
      <c r="W1486" s="13">
        <v>0</v>
      </c>
      <c r="X1486" s="13">
        <v>30900</v>
      </c>
      <c r="Y1486" s="13" t="s">
        <v>4</v>
      </c>
    </row>
    <row r="1487" spans="21:25" x14ac:dyDescent="0.2">
      <c r="U1487" s="13">
        <f t="shared" si="22"/>
        <v>480.96000000000004</v>
      </c>
      <c r="V1487" s="13">
        <v>18.66</v>
      </c>
      <c r="W1487" s="13">
        <v>0</v>
      </c>
      <c r="X1487" s="13">
        <v>30900</v>
      </c>
      <c r="Y1487" s="13" t="s">
        <v>4</v>
      </c>
    </row>
    <row r="1488" spans="21:25" x14ac:dyDescent="0.2">
      <c r="U1488" s="13">
        <f t="shared" si="22"/>
        <v>480.97</v>
      </c>
      <c r="V1488" s="13">
        <v>18.670000000000002</v>
      </c>
      <c r="W1488" s="13">
        <v>0</v>
      </c>
      <c r="X1488" s="13">
        <v>31000</v>
      </c>
      <c r="Y1488" s="13" t="s">
        <v>4</v>
      </c>
    </row>
    <row r="1489" spans="21:25" x14ac:dyDescent="0.2">
      <c r="U1489" s="13">
        <f t="shared" si="22"/>
        <v>480.98</v>
      </c>
      <c r="V1489" s="13">
        <v>18.68</v>
      </c>
      <c r="W1489" s="13">
        <v>0</v>
      </c>
      <c r="X1489" s="13">
        <v>31000</v>
      </c>
      <c r="Y1489" s="13" t="s">
        <v>4</v>
      </c>
    </row>
    <row r="1490" spans="21:25" x14ac:dyDescent="0.2">
      <c r="U1490" s="13">
        <f t="shared" si="22"/>
        <v>480.99</v>
      </c>
      <c r="V1490" s="13">
        <v>18.690000000000001</v>
      </c>
      <c r="W1490" s="13">
        <v>0</v>
      </c>
      <c r="X1490" s="13">
        <v>31100</v>
      </c>
      <c r="Y1490" s="13" t="s">
        <v>4</v>
      </c>
    </row>
    <row r="1491" spans="21:25" x14ac:dyDescent="0.2">
      <c r="U1491" s="13">
        <f t="shared" si="22"/>
        <v>481</v>
      </c>
      <c r="V1491" s="13">
        <v>18.7</v>
      </c>
      <c r="W1491" s="13">
        <v>0</v>
      </c>
      <c r="X1491" s="13">
        <v>31100</v>
      </c>
      <c r="Y1491" s="13" t="s">
        <v>4</v>
      </c>
    </row>
    <row r="1492" spans="21:25" x14ac:dyDescent="0.2">
      <c r="U1492" s="13">
        <f t="shared" si="22"/>
        <v>481.01</v>
      </c>
      <c r="V1492" s="13">
        <v>18.71</v>
      </c>
      <c r="W1492" s="13">
        <v>0</v>
      </c>
      <c r="X1492" s="13">
        <v>31100</v>
      </c>
      <c r="Y1492" s="13" t="s">
        <v>4</v>
      </c>
    </row>
    <row r="1493" spans="21:25" x14ac:dyDescent="0.2">
      <c r="U1493" s="13">
        <f t="shared" si="22"/>
        <v>481.02</v>
      </c>
      <c r="V1493" s="13">
        <v>18.72</v>
      </c>
      <c r="W1493" s="13">
        <v>0</v>
      </c>
      <c r="X1493" s="13">
        <v>31200</v>
      </c>
      <c r="Y1493" s="13" t="s">
        <v>4</v>
      </c>
    </row>
    <row r="1494" spans="21:25" x14ac:dyDescent="0.2">
      <c r="U1494" s="13">
        <f t="shared" ref="U1494:U1557" si="23">462.3+V1494</f>
        <v>481.03000000000003</v>
      </c>
      <c r="V1494" s="13">
        <v>18.73</v>
      </c>
      <c r="W1494" s="13">
        <v>0</v>
      </c>
      <c r="X1494" s="13">
        <v>31200</v>
      </c>
      <c r="Y1494" s="13" t="s">
        <v>4</v>
      </c>
    </row>
    <row r="1495" spans="21:25" x14ac:dyDescent="0.2">
      <c r="U1495" s="13">
        <f t="shared" si="23"/>
        <v>481.04</v>
      </c>
      <c r="V1495" s="13">
        <v>18.739999999999998</v>
      </c>
      <c r="W1495" s="13">
        <v>0</v>
      </c>
      <c r="X1495" s="13">
        <v>31200</v>
      </c>
      <c r="Y1495" s="13" t="s">
        <v>4</v>
      </c>
    </row>
    <row r="1496" spans="21:25" x14ac:dyDescent="0.2">
      <c r="U1496" s="13">
        <f t="shared" si="23"/>
        <v>481.05</v>
      </c>
      <c r="V1496" s="13">
        <v>18.75</v>
      </c>
      <c r="W1496" s="13">
        <v>0</v>
      </c>
      <c r="X1496" s="13">
        <v>31300</v>
      </c>
      <c r="Y1496" s="13" t="s">
        <v>4</v>
      </c>
    </row>
    <row r="1497" spans="21:25" x14ac:dyDescent="0.2">
      <c r="U1497" s="13">
        <f t="shared" si="23"/>
        <v>481.06</v>
      </c>
      <c r="V1497" s="13">
        <v>18.760000000000002</v>
      </c>
      <c r="W1497" s="13">
        <v>0</v>
      </c>
      <c r="X1497" s="13">
        <v>31300</v>
      </c>
      <c r="Y1497" s="13" t="s">
        <v>4</v>
      </c>
    </row>
    <row r="1498" spans="21:25" x14ac:dyDescent="0.2">
      <c r="U1498" s="13">
        <f t="shared" si="23"/>
        <v>481.07</v>
      </c>
      <c r="V1498" s="13">
        <v>18.77</v>
      </c>
      <c r="W1498" s="13">
        <v>0</v>
      </c>
      <c r="X1498" s="13">
        <v>31400</v>
      </c>
      <c r="Y1498" s="13" t="s">
        <v>4</v>
      </c>
    </row>
    <row r="1499" spans="21:25" x14ac:dyDescent="0.2">
      <c r="U1499" s="13">
        <f t="shared" si="23"/>
        <v>481.08000000000004</v>
      </c>
      <c r="V1499" s="13">
        <v>18.78</v>
      </c>
      <c r="W1499" s="13">
        <v>0</v>
      </c>
      <c r="X1499" s="13">
        <v>31400</v>
      </c>
      <c r="Y1499" s="13" t="s">
        <v>4</v>
      </c>
    </row>
    <row r="1500" spans="21:25" x14ac:dyDescent="0.2">
      <c r="U1500" s="13">
        <f t="shared" si="23"/>
        <v>481.09000000000003</v>
      </c>
      <c r="V1500" s="13">
        <v>18.79</v>
      </c>
      <c r="W1500" s="13">
        <v>0</v>
      </c>
      <c r="X1500" s="13">
        <v>31400</v>
      </c>
      <c r="Y1500" s="13" t="s">
        <v>4</v>
      </c>
    </row>
    <row r="1501" spans="21:25" x14ac:dyDescent="0.2">
      <c r="U1501" s="13">
        <f t="shared" si="23"/>
        <v>481.1</v>
      </c>
      <c r="V1501" s="13">
        <v>18.8</v>
      </c>
      <c r="W1501" s="13">
        <v>0</v>
      </c>
      <c r="X1501" s="13">
        <v>31500</v>
      </c>
      <c r="Y1501" s="13" t="s">
        <v>4</v>
      </c>
    </row>
    <row r="1502" spans="21:25" x14ac:dyDescent="0.2">
      <c r="U1502" s="13">
        <f t="shared" si="23"/>
        <v>481.11</v>
      </c>
      <c r="V1502" s="13">
        <v>18.809999999999999</v>
      </c>
      <c r="W1502" s="13">
        <v>0</v>
      </c>
      <c r="X1502" s="13">
        <v>31500</v>
      </c>
      <c r="Y1502" s="13" t="s">
        <v>4</v>
      </c>
    </row>
    <row r="1503" spans="21:25" x14ac:dyDescent="0.2">
      <c r="U1503" s="13">
        <f t="shared" si="23"/>
        <v>481.12</v>
      </c>
      <c r="V1503" s="13">
        <v>18.82</v>
      </c>
      <c r="W1503" s="13">
        <v>0</v>
      </c>
      <c r="X1503" s="13">
        <v>31500</v>
      </c>
      <c r="Y1503" s="13" t="s">
        <v>4</v>
      </c>
    </row>
    <row r="1504" spans="21:25" x14ac:dyDescent="0.2">
      <c r="U1504" s="13">
        <f t="shared" si="23"/>
        <v>481.13</v>
      </c>
      <c r="V1504" s="13">
        <v>18.829999999999998</v>
      </c>
      <c r="W1504" s="13">
        <v>0</v>
      </c>
      <c r="X1504" s="13">
        <v>31600</v>
      </c>
      <c r="Y1504" s="13" t="s">
        <v>4</v>
      </c>
    </row>
    <row r="1505" spans="21:25" x14ac:dyDescent="0.2">
      <c r="U1505" s="13">
        <f t="shared" si="23"/>
        <v>481.14</v>
      </c>
      <c r="V1505" s="13">
        <v>18.84</v>
      </c>
      <c r="W1505" s="13">
        <v>0</v>
      </c>
      <c r="X1505" s="13">
        <v>31600</v>
      </c>
      <c r="Y1505" s="13" t="s">
        <v>4</v>
      </c>
    </row>
    <row r="1506" spans="21:25" x14ac:dyDescent="0.2">
      <c r="U1506" s="13">
        <f t="shared" si="23"/>
        <v>481.15000000000003</v>
      </c>
      <c r="V1506" s="13">
        <v>18.850000000000001</v>
      </c>
      <c r="W1506" s="13">
        <v>0</v>
      </c>
      <c r="X1506" s="13">
        <v>31600</v>
      </c>
      <c r="Y1506" s="13" t="s">
        <v>4</v>
      </c>
    </row>
    <row r="1507" spans="21:25" x14ac:dyDescent="0.2">
      <c r="U1507" s="13">
        <f t="shared" si="23"/>
        <v>481.16</v>
      </c>
      <c r="V1507" s="13">
        <v>18.86</v>
      </c>
      <c r="W1507" s="13">
        <v>0</v>
      </c>
      <c r="X1507" s="13">
        <v>31700</v>
      </c>
      <c r="Y1507" s="13" t="s">
        <v>4</v>
      </c>
    </row>
    <row r="1508" spans="21:25" x14ac:dyDescent="0.2">
      <c r="U1508" s="13">
        <f t="shared" si="23"/>
        <v>481.17</v>
      </c>
      <c r="V1508" s="13">
        <v>18.87</v>
      </c>
      <c r="W1508" s="13">
        <v>0</v>
      </c>
      <c r="X1508" s="13">
        <v>31700</v>
      </c>
      <c r="Y1508" s="13" t="s">
        <v>4</v>
      </c>
    </row>
    <row r="1509" spans="21:25" x14ac:dyDescent="0.2">
      <c r="U1509" s="13">
        <f t="shared" si="23"/>
        <v>481.18</v>
      </c>
      <c r="V1509" s="13">
        <v>18.88</v>
      </c>
      <c r="W1509" s="13">
        <v>0</v>
      </c>
      <c r="X1509" s="13">
        <v>31800</v>
      </c>
      <c r="Y1509" s="13" t="s">
        <v>4</v>
      </c>
    </row>
    <row r="1510" spans="21:25" x14ac:dyDescent="0.2">
      <c r="U1510" s="13">
        <f t="shared" si="23"/>
        <v>481.19</v>
      </c>
      <c r="V1510" s="13">
        <v>18.89</v>
      </c>
      <c r="W1510" s="13">
        <v>0</v>
      </c>
      <c r="X1510" s="13">
        <v>31800</v>
      </c>
      <c r="Y1510" s="13" t="s">
        <v>4</v>
      </c>
    </row>
    <row r="1511" spans="21:25" x14ac:dyDescent="0.2">
      <c r="U1511" s="13">
        <f t="shared" si="23"/>
        <v>481.2</v>
      </c>
      <c r="V1511" s="13">
        <v>18.899999999999999</v>
      </c>
      <c r="W1511" s="13">
        <v>0</v>
      </c>
      <c r="X1511" s="13">
        <v>31800</v>
      </c>
      <c r="Y1511" s="13" t="s">
        <v>4</v>
      </c>
    </row>
    <row r="1512" spans="21:25" x14ac:dyDescent="0.2">
      <c r="U1512" s="13">
        <f t="shared" si="23"/>
        <v>481.21000000000004</v>
      </c>
      <c r="V1512" s="13">
        <v>18.91</v>
      </c>
      <c r="W1512" s="13">
        <v>0</v>
      </c>
      <c r="X1512" s="13">
        <v>31900</v>
      </c>
      <c r="Y1512" s="13" t="s">
        <v>4</v>
      </c>
    </row>
    <row r="1513" spans="21:25" x14ac:dyDescent="0.2">
      <c r="U1513" s="13">
        <f t="shared" si="23"/>
        <v>481.22</v>
      </c>
      <c r="V1513" s="13">
        <v>18.920000000000002</v>
      </c>
      <c r="W1513" s="13">
        <v>0</v>
      </c>
      <c r="X1513" s="13">
        <v>31900</v>
      </c>
      <c r="Y1513" s="13" t="s">
        <v>4</v>
      </c>
    </row>
    <row r="1514" spans="21:25" x14ac:dyDescent="0.2">
      <c r="U1514" s="13">
        <f t="shared" si="23"/>
        <v>481.23</v>
      </c>
      <c r="V1514" s="13">
        <v>18.93</v>
      </c>
      <c r="W1514" s="13">
        <v>0</v>
      </c>
      <c r="X1514" s="13">
        <v>31900</v>
      </c>
      <c r="Y1514" s="13" t="s">
        <v>4</v>
      </c>
    </row>
    <row r="1515" spans="21:25" x14ac:dyDescent="0.2">
      <c r="U1515" s="13">
        <f t="shared" si="23"/>
        <v>481.24</v>
      </c>
      <c r="V1515" s="13">
        <v>18.940000000000001</v>
      </c>
      <c r="W1515" s="13">
        <v>0</v>
      </c>
      <c r="X1515" s="13">
        <v>32000</v>
      </c>
      <c r="Y1515" s="13" t="s">
        <v>4</v>
      </c>
    </row>
    <row r="1516" spans="21:25" x14ac:dyDescent="0.2">
      <c r="U1516" s="13">
        <f t="shared" si="23"/>
        <v>481.25</v>
      </c>
      <c r="V1516" s="13">
        <v>18.95</v>
      </c>
      <c r="W1516" s="13">
        <v>0</v>
      </c>
      <c r="X1516" s="13">
        <v>32000</v>
      </c>
      <c r="Y1516" s="13" t="s">
        <v>4</v>
      </c>
    </row>
    <row r="1517" spans="21:25" x14ac:dyDescent="0.2">
      <c r="U1517" s="13">
        <f t="shared" si="23"/>
        <v>481.26</v>
      </c>
      <c r="V1517" s="13">
        <v>18.96</v>
      </c>
      <c r="W1517" s="13">
        <v>0</v>
      </c>
      <c r="X1517" s="13">
        <v>32100</v>
      </c>
      <c r="Y1517" s="13" t="s">
        <v>4</v>
      </c>
    </row>
    <row r="1518" spans="21:25" x14ac:dyDescent="0.2">
      <c r="U1518" s="13">
        <f t="shared" si="23"/>
        <v>481.27</v>
      </c>
      <c r="V1518" s="13">
        <v>18.97</v>
      </c>
      <c r="W1518" s="13">
        <v>0</v>
      </c>
      <c r="X1518" s="13">
        <v>32100</v>
      </c>
      <c r="Y1518" s="13" t="s">
        <v>4</v>
      </c>
    </row>
    <row r="1519" spans="21:25" x14ac:dyDescent="0.2">
      <c r="U1519" s="13">
        <f t="shared" si="23"/>
        <v>481.28000000000003</v>
      </c>
      <c r="V1519" s="13">
        <v>18.98</v>
      </c>
      <c r="W1519" s="13">
        <v>0</v>
      </c>
      <c r="X1519" s="13">
        <v>32100</v>
      </c>
      <c r="Y1519" s="13" t="s">
        <v>4</v>
      </c>
    </row>
    <row r="1520" spans="21:25" x14ac:dyDescent="0.2">
      <c r="U1520" s="13">
        <f t="shared" si="23"/>
        <v>481.29</v>
      </c>
      <c r="V1520" s="13">
        <v>18.989999999999998</v>
      </c>
      <c r="W1520" s="13">
        <v>0</v>
      </c>
      <c r="X1520" s="13">
        <v>32200</v>
      </c>
      <c r="Y1520" s="13" t="s">
        <v>4</v>
      </c>
    </row>
    <row r="1521" spans="21:25" x14ac:dyDescent="0.2">
      <c r="U1521" s="13">
        <f t="shared" si="23"/>
        <v>481.3</v>
      </c>
      <c r="V1521" s="13">
        <v>19</v>
      </c>
      <c r="W1521" s="13">
        <v>0</v>
      </c>
      <c r="X1521" s="13">
        <v>32200</v>
      </c>
      <c r="Y1521" s="13" t="s">
        <v>4</v>
      </c>
    </row>
    <row r="1522" spans="21:25" x14ac:dyDescent="0.2">
      <c r="U1522" s="13">
        <f t="shared" si="23"/>
        <v>481.31</v>
      </c>
      <c r="V1522" s="13">
        <v>19.010000000000002</v>
      </c>
      <c r="W1522" s="13">
        <v>0</v>
      </c>
      <c r="X1522" s="13">
        <v>32200</v>
      </c>
      <c r="Y1522" s="13" t="s">
        <v>4</v>
      </c>
    </row>
    <row r="1523" spans="21:25" x14ac:dyDescent="0.2">
      <c r="U1523" s="13">
        <f t="shared" si="23"/>
        <v>481.32</v>
      </c>
      <c r="V1523" s="13">
        <v>19.02</v>
      </c>
      <c r="W1523" s="13">
        <v>0</v>
      </c>
      <c r="X1523" s="13">
        <v>32300</v>
      </c>
      <c r="Y1523" s="13" t="s">
        <v>4</v>
      </c>
    </row>
    <row r="1524" spans="21:25" x14ac:dyDescent="0.2">
      <c r="U1524" s="13">
        <f t="shared" si="23"/>
        <v>481.33000000000004</v>
      </c>
      <c r="V1524" s="13">
        <v>19.03</v>
      </c>
      <c r="W1524" s="13">
        <v>0</v>
      </c>
      <c r="X1524" s="13">
        <v>32300</v>
      </c>
      <c r="Y1524" s="13" t="s">
        <v>4</v>
      </c>
    </row>
    <row r="1525" spans="21:25" x14ac:dyDescent="0.2">
      <c r="U1525" s="13">
        <f t="shared" si="23"/>
        <v>481.34000000000003</v>
      </c>
      <c r="V1525" s="13">
        <v>19.04</v>
      </c>
      <c r="W1525" s="13">
        <v>0</v>
      </c>
      <c r="X1525" s="13">
        <v>32400</v>
      </c>
      <c r="Y1525" s="13" t="s">
        <v>4</v>
      </c>
    </row>
    <row r="1526" spans="21:25" x14ac:dyDescent="0.2">
      <c r="U1526" s="13">
        <f t="shared" si="23"/>
        <v>481.35</v>
      </c>
      <c r="V1526" s="13">
        <v>19.05</v>
      </c>
      <c r="W1526" s="13">
        <v>0</v>
      </c>
      <c r="X1526" s="13">
        <v>32400</v>
      </c>
      <c r="Y1526" s="13" t="s">
        <v>4</v>
      </c>
    </row>
    <row r="1527" spans="21:25" x14ac:dyDescent="0.2">
      <c r="U1527" s="13">
        <f t="shared" si="23"/>
        <v>481.36</v>
      </c>
      <c r="V1527" s="13">
        <v>19.059999999999999</v>
      </c>
      <c r="W1527" s="13">
        <v>0</v>
      </c>
      <c r="X1527" s="13">
        <v>32400</v>
      </c>
      <c r="Y1527" s="13" t="s">
        <v>4</v>
      </c>
    </row>
    <row r="1528" spans="21:25" x14ac:dyDescent="0.2">
      <c r="U1528" s="13">
        <f t="shared" si="23"/>
        <v>481.37</v>
      </c>
      <c r="V1528" s="13">
        <v>19.07</v>
      </c>
      <c r="W1528" s="13">
        <v>0</v>
      </c>
      <c r="X1528" s="13">
        <v>32500</v>
      </c>
      <c r="Y1528" s="13" t="s">
        <v>4</v>
      </c>
    </row>
    <row r="1529" spans="21:25" x14ac:dyDescent="0.2">
      <c r="U1529" s="13">
        <f t="shared" si="23"/>
        <v>481.38</v>
      </c>
      <c r="V1529" s="13">
        <v>19.079999999999998</v>
      </c>
      <c r="W1529" s="13">
        <v>0</v>
      </c>
      <c r="X1529" s="13">
        <v>32500</v>
      </c>
      <c r="Y1529" s="13" t="s">
        <v>4</v>
      </c>
    </row>
    <row r="1530" spans="21:25" x14ac:dyDescent="0.2">
      <c r="U1530" s="13">
        <f t="shared" si="23"/>
        <v>481.39</v>
      </c>
      <c r="V1530" s="13">
        <v>19.09</v>
      </c>
      <c r="W1530" s="13">
        <v>0</v>
      </c>
      <c r="X1530" s="13">
        <v>32500</v>
      </c>
      <c r="Y1530" s="13" t="s">
        <v>4</v>
      </c>
    </row>
    <row r="1531" spans="21:25" x14ac:dyDescent="0.2">
      <c r="U1531" s="13">
        <f t="shared" si="23"/>
        <v>481.40000000000003</v>
      </c>
      <c r="V1531" s="13">
        <v>19.100000000000001</v>
      </c>
      <c r="W1531" s="13">
        <v>0</v>
      </c>
      <c r="X1531" s="13">
        <v>32600</v>
      </c>
      <c r="Y1531" s="13" t="s">
        <v>4</v>
      </c>
    </row>
    <row r="1532" spans="21:25" x14ac:dyDescent="0.2">
      <c r="U1532" s="13">
        <f t="shared" si="23"/>
        <v>481.41</v>
      </c>
      <c r="V1532" s="13">
        <v>19.11</v>
      </c>
      <c r="W1532" s="13">
        <v>0</v>
      </c>
      <c r="X1532" s="13">
        <v>32600</v>
      </c>
      <c r="Y1532" s="13" t="s">
        <v>4</v>
      </c>
    </row>
    <row r="1533" spans="21:25" x14ac:dyDescent="0.2">
      <c r="U1533" s="13">
        <f t="shared" si="23"/>
        <v>481.42</v>
      </c>
      <c r="V1533" s="13">
        <v>19.12</v>
      </c>
      <c r="W1533" s="13">
        <v>0</v>
      </c>
      <c r="X1533" s="13">
        <v>32700</v>
      </c>
      <c r="Y1533" s="13" t="s">
        <v>4</v>
      </c>
    </row>
    <row r="1534" spans="21:25" x14ac:dyDescent="0.2">
      <c r="U1534" s="13">
        <f t="shared" si="23"/>
        <v>481.43</v>
      </c>
      <c r="V1534" s="13">
        <v>19.13</v>
      </c>
      <c r="W1534" s="13">
        <v>0</v>
      </c>
      <c r="X1534" s="13">
        <v>32700</v>
      </c>
      <c r="Y1534" s="13" t="s">
        <v>4</v>
      </c>
    </row>
    <row r="1535" spans="21:25" x14ac:dyDescent="0.2">
      <c r="U1535" s="13">
        <f t="shared" si="23"/>
        <v>481.44</v>
      </c>
      <c r="V1535" s="13">
        <v>19.14</v>
      </c>
      <c r="W1535" s="13">
        <v>0</v>
      </c>
      <c r="X1535" s="13">
        <v>32700</v>
      </c>
      <c r="Y1535" s="13" t="s">
        <v>4</v>
      </c>
    </row>
    <row r="1536" spans="21:25" x14ac:dyDescent="0.2">
      <c r="U1536" s="13">
        <f t="shared" si="23"/>
        <v>481.45</v>
      </c>
      <c r="V1536" s="13">
        <v>19.149999999999999</v>
      </c>
      <c r="W1536" s="13">
        <v>0</v>
      </c>
      <c r="X1536" s="13">
        <v>32800</v>
      </c>
      <c r="Y1536" s="13" t="s">
        <v>4</v>
      </c>
    </row>
    <row r="1537" spans="21:25" x14ac:dyDescent="0.2">
      <c r="U1537" s="13">
        <f t="shared" si="23"/>
        <v>481.46000000000004</v>
      </c>
      <c r="V1537" s="13">
        <v>19.16</v>
      </c>
      <c r="W1537" s="13">
        <v>0</v>
      </c>
      <c r="X1537" s="13">
        <v>32800</v>
      </c>
      <c r="Y1537" s="13" t="s">
        <v>4</v>
      </c>
    </row>
    <row r="1538" spans="21:25" x14ac:dyDescent="0.2">
      <c r="U1538" s="13">
        <f t="shared" si="23"/>
        <v>481.47</v>
      </c>
      <c r="V1538" s="13">
        <v>19.170000000000002</v>
      </c>
      <c r="W1538" s="13">
        <v>0</v>
      </c>
      <c r="X1538" s="13">
        <v>32800</v>
      </c>
      <c r="Y1538" s="13" t="s">
        <v>4</v>
      </c>
    </row>
    <row r="1539" spans="21:25" x14ac:dyDescent="0.2">
      <c r="U1539" s="13">
        <f t="shared" si="23"/>
        <v>481.48</v>
      </c>
      <c r="V1539" s="13">
        <v>19.18</v>
      </c>
      <c r="W1539" s="13">
        <v>0</v>
      </c>
      <c r="X1539" s="13">
        <v>32900</v>
      </c>
      <c r="Y1539" s="13" t="s">
        <v>4</v>
      </c>
    </row>
    <row r="1540" spans="21:25" x14ac:dyDescent="0.2">
      <c r="U1540" s="13">
        <f t="shared" si="23"/>
        <v>481.49</v>
      </c>
      <c r="V1540" s="13">
        <v>19.190000000000001</v>
      </c>
      <c r="W1540" s="13">
        <v>0</v>
      </c>
      <c r="X1540" s="13">
        <v>32900</v>
      </c>
      <c r="Y1540" s="13" t="s">
        <v>4</v>
      </c>
    </row>
    <row r="1541" spans="21:25" x14ac:dyDescent="0.2">
      <c r="U1541" s="13">
        <f t="shared" si="23"/>
        <v>481.5</v>
      </c>
      <c r="V1541" s="13">
        <v>19.2</v>
      </c>
      <c r="W1541" s="13">
        <v>0</v>
      </c>
      <c r="X1541" s="13">
        <v>33000</v>
      </c>
      <c r="Y1541" s="13" t="s">
        <v>4</v>
      </c>
    </row>
    <row r="1542" spans="21:25" x14ac:dyDescent="0.2">
      <c r="U1542" s="13">
        <f t="shared" si="23"/>
        <v>481.51</v>
      </c>
      <c r="V1542" s="13">
        <v>19.21</v>
      </c>
      <c r="W1542" s="13">
        <v>0</v>
      </c>
      <c r="X1542" s="13">
        <v>33000</v>
      </c>
      <c r="Y1542" s="13" t="s">
        <v>4</v>
      </c>
    </row>
    <row r="1543" spans="21:25" x14ac:dyDescent="0.2">
      <c r="U1543" s="13">
        <f t="shared" si="23"/>
        <v>481.52</v>
      </c>
      <c r="V1543" s="13">
        <v>19.22</v>
      </c>
      <c r="W1543" s="13">
        <v>0</v>
      </c>
      <c r="X1543" s="13">
        <v>33000</v>
      </c>
      <c r="Y1543" s="13" t="s">
        <v>4</v>
      </c>
    </row>
    <row r="1544" spans="21:25" x14ac:dyDescent="0.2">
      <c r="U1544" s="13">
        <f t="shared" si="23"/>
        <v>481.53000000000003</v>
      </c>
      <c r="V1544" s="13">
        <v>19.23</v>
      </c>
      <c r="W1544" s="13">
        <v>0</v>
      </c>
      <c r="X1544" s="13">
        <v>33100</v>
      </c>
      <c r="Y1544" s="13" t="s">
        <v>4</v>
      </c>
    </row>
    <row r="1545" spans="21:25" x14ac:dyDescent="0.2">
      <c r="U1545" s="13">
        <f t="shared" si="23"/>
        <v>481.54</v>
      </c>
      <c r="V1545" s="13">
        <v>19.239999999999998</v>
      </c>
      <c r="W1545" s="13">
        <v>0</v>
      </c>
      <c r="X1545" s="13">
        <v>33100</v>
      </c>
      <c r="Y1545" s="13" t="s">
        <v>4</v>
      </c>
    </row>
    <row r="1546" spans="21:25" x14ac:dyDescent="0.2">
      <c r="U1546" s="13">
        <f t="shared" si="23"/>
        <v>481.55</v>
      </c>
      <c r="V1546" s="13">
        <v>19.25</v>
      </c>
      <c r="W1546" s="13">
        <v>0</v>
      </c>
      <c r="X1546" s="13">
        <v>33100</v>
      </c>
      <c r="Y1546" s="13" t="s">
        <v>4</v>
      </c>
    </row>
    <row r="1547" spans="21:25" x14ac:dyDescent="0.2">
      <c r="U1547" s="13">
        <f t="shared" si="23"/>
        <v>481.56</v>
      </c>
      <c r="V1547" s="13">
        <v>19.260000000000002</v>
      </c>
      <c r="W1547" s="13">
        <v>0</v>
      </c>
      <c r="X1547" s="13">
        <v>33200</v>
      </c>
      <c r="Y1547" s="13" t="s">
        <v>4</v>
      </c>
    </row>
    <row r="1548" spans="21:25" x14ac:dyDescent="0.2">
      <c r="U1548" s="13">
        <f t="shared" si="23"/>
        <v>481.57</v>
      </c>
      <c r="V1548" s="13">
        <v>19.27</v>
      </c>
      <c r="W1548" s="13">
        <v>0</v>
      </c>
      <c r="X1548" s="13">
        <v>33200</v>
      </c>
      <c r="Y1548" s="13" t="s">
        <v>4</v>
      </c>
    </row>
    <row r="1549" spans="21:25" x14ac:dyDescent="0.2">
      <c r="U1549" s="13">
        <f t="shared" si="23"/>
        <v>481.58000000000004</v>
      </c>
      <c r="V1549" s="13">
        <v>19.28</v>
      </c>
      <c r="W1549" s="13">
        <v>0</v>
      </c>
      <c r="X1549" s="13">
        <v>33300</v>
      </c>
      <c r="Y1549" s="13" t="s">
        <v>4</v>
      </c>
    </row>
    <row r="1550" spans="21:25" x14ac:dyDescent="0.2">
      <c r="U1550" s="13">
        <f t="shared" si="23"/>
        <v>481.59000000000003</v>
      </c>
      <c r="V1550" s="13">
        <v>19.29</v>
      </c>
      <c r="W1550" s="13">
        <v>0</v>
      </c>
      <c r="X1550" s="13">
        <v>33300</v>
      </c>
      <c r="Y1550" s="13" t="s">
        <v>4</v>
      </c>
    </row>
    <row r="1551" spans="21:25" x14ac:dyDescent="0.2">
      <c r="U1551" s="13">
        <f t="shared" si="23"/>
        <v>481.6</v>
      </c>
      <c r="V1551" s="13">
        <v>19.3</v>
      </c>
      <c r="W1551" s="13">
        <v>0</v>
      </c>
      <c r="X1551" s="13">
        <v>33300</v>
      </c>
      <c r="Y1551" s="13" t="s">
        <v>4</v>
      </c>
    </row>
    <row r="1552" spans="21:25" x14ac:dyDescent="0.2">
      <c r="U1552" s="13">
        <f t="shared" si="23"/>
        <v>481.61</v>
      </c>
      <c r="V1552" s="13">
        <v>19.309999999999999</v>
      </c>
      <c r="W1552" s="13">
        <v>0</v>
      </c>
      <c r="X1552" s="13">
        <v>33400</v>
      </c>
      <c r="Y1552" s="13" t="s">
        <v>4</v>
      </c>
    </row>
    <row r="1553" spans="21:25" x14ac:dyDescent="0.2">
      <c r="U1553" s="13">
        <f t="shared" si="23"/>
        <v>481.62</v>
      </c>
      <c r="V1553" s="13">
        <v>19.32</v>
      </c>
      <c r="W1553" s="13">
        <v>0</v>
      </c>
      <c r="X1553" s="13">
        <v>33400</v>
      </c>
      <c r="Y1553" s="13" t="s">
        <v>4</v>
      </c>
    </row>
    <row r="1554" spans="21:25" x14ac:dyDescent="0.2">
      <c r="U1554" s="13">
        <f t="shared" si="23"/>
        <v>481.63</v>
      </c>
      <c r="V1554" s="13">
        <v>19.329999999999998</v>
      </c>
      <c r="W1554" s="13">
        <v>0</v>
      </c>
      <c r="X1554" s="13">
        <v>33400</v>
      </c>
      <c r="Y1554" s="13" t="s">
        <v>4</v>
      </c>
    </row>
    <row r="1555" spans="21:25" x14ac:dyDescent="0.2">
      <c r="U1555" s="13">
        <f t="shared" si="23"/>
        <v>481.64</v>
      </c>
      <c r="V1555" s="13">
        <v>19.34</v>
      </c>
      <c r="W1555" s="13">
        <v>0</v>
      </c>
      <c r="X1555" s="13">
        <v>33500</v>
      </c>
      <c r="Y1555" s="13" t="s">
        <v>4</v>
      </c>
    </row>
    <row r="1556" spans="21:25" x14ac:dyDescent="0.2">
      <c r="U1556" s="13">
        <f t="shared" si="23"/>
        <v>481.65000000000003</v>
      </c>
      <c r="V1556" s="13">
        <v>19.350000000000001</v>
      </c>
      <c r="W1556" s="13">
        <v>0</v>
      </c>
      <c r="X1556" s="13">
        <v>33500</v>
      </c>
      <c r="Y1556" s="13" t="s">
        <v>4</v>
      </c>
    </row>
    <row r="1557" spans="21:25" x14ac:dyDescent="0.2">
      <c r="U1557" s="13">
        <f t="shared" si="23"/>
        <v>481.66</v>
      </c>
      <c r="V1557" s="13">
        <v>19.36</v>
      </c>
      <c r="W1557" s="13">
        <v>0</v>
      </c>
      <c r="X1557" s="13">
        <v>33600</v>
      </c>
      <c r="Y1557" s="13" t="s">
        <v>4</v>
      </c>
    </row>
    <row r="1558" spans="21:25" x14ac:dyDescent="0.2">
      <c r="U1558" s="13">
        <f t="shared" ref="U1558:U1621" si="24">462.3+V1558</f>
        <v>481.67</v>
      </c>
      <c r="V1558" s="13">
        <v>19.37</v>
      </c>
      <c r="W1558" s="13">
        <v>0</v>
      </c>
      <c r="X1558" s="13">
        <v>33600</v>
      </c>
      <c r="Y1558" s="13" t="s">
        <v>4</v>
      </c>
    </row>
    <row r="1559" spans="21:25" x14ac:dyDescent="0.2">
      <c r="U1559" s="13">
        <f t="shared" si="24"/>
        <v>481.68</v>
      </c>
      <c r="V1559" s="13">
        <v>19.38</v>
      </c>
      <c r="W1559" s="13">
        <v>0</v>
      </c>
      <c r="X1559" s="13">
        <v>33600</v>
      </c>
      <c r="Y1559" s="13" t="s">
        <v>4</v>
      </c>
    </row>
    <row r="1560" spans="21:25" x14ac:dyDescent="0.2">
      <c r="U1560" s="13">
        <f t="shared" si="24"/>
        <v>481.69</v>
      </c>
      <c r="V1560" s="13">
        <v>19.39</v>
      </c>
      <c r="W1560" s="13">
        <v>0</v>
      </c>
      <c r="X1560" s="13">
        <v>33700</v>
      </c>
      <c r="Y1560" s="13" t="s">
        <v>4</v>
      </c>
    </row>
    <row r="1561" spans="21:25" x14ac:dyDescent="0.2">
      <c r="U1561" s="13">
        <f t="shared" si="24"/>
        <v>481.7</v>
      </c>
      <c r="V1561" s="13">
        <v>19.399999999999999</v>
      </c>
      <c r="W1561" s="13">
        <v>0</v>
      </c>
      <c r="X1561" s="13">
        <v>33700</v>
      </c>
      <c r="Y1561" s="13" t="s">
        <v>4</v>
      </c>
    </row>
    <row r="1562" spans="21:25" x14ac:dyDescent="0.2">
      <c r="U1562" s="13">
        <f t="shared" si="24"/>
        <v>481.71000000000004</v>
      </c>
      <c r="V1562" s="13">
        <v>19.41</v>
      </c>
      <c r="W1562" s="13">
        <v>0</v>
      </c>
      <c r="X1562" s="13">
        <v>33800</v>
      </c>
      <c r="Y1562" s="13" t="s">
        <v>4</v>
      </c>
    </row>
    <row r="1563" spans="21:25" x14ac:dyDescent="0.2">
      <c r="U1563" s="13">
        <f t="shared" si="24"/>
        <v>481.72</v>
      </c>
      <c r="V1563" s="13">
        <v>19.420000000000002</v>
      </c>
      <c r="W1563" s="13">
        <v>0</v>
      </c>
      <c r="X1563" s="13">
        <v>33800</v>
      </c>
      <c r="Y1563" s="13" t="s">
        <v>4</v>
      </c>
    </row>
    <row r="1564" spans="21:25" x14ac:dyDescent="0.2">
      <c r="U1564" s="13">
        <f t="shared" si="24"/>
        <v>481.73</v>
      </c>
      <c r="V1564" s="13">
        <v>19.43</v>
      </c>
      <c r="W1564" s="13">
        <v>0</v>
      </c>
      <c r="X1564" s="13">
        <v>33800</v>
      </c>
      <c r="Y1564" s="13" t="s">
        <v>4</v>
      </c>
    </row>
    <row r="1565" spans="21:25" x14ac:dyDescent="0.2">
      <c r="U1565" s="13">
        <f t="shared" si="24"/>
        <v>481.74</v>
      </c>
      <c r="V1565" s="13">
        <v>19.440000000000001</v>
      </c>
      <c r="W1565" s="13">
        <v>0</v>
      </c>
      <c r="X1565" s="13">
        <v>33900</v>
      </c>
      <c r="Y1565" s="13" t="s">
        <v>4</v>
      </c>
    </row>
    <row r="1566" spans="21:25" x14ac:dyDescent="0.2">
      <c r="U1566" s="13">
        <f t="shared" si="24"/>
        <v>481.75</v>
      </c>
      <c r="V1566" s="13">
        <v>19.45</v>
      </c>
      <c r="W1566" s="13">
        <v>0</v>
      </c>
      <c r="X1566" s="13">
        <v>33900</v>
      </c>
      <c r="Y1566" s="13" t="s">
        <v>4</v>
      </c>
    </row>
    <row r="1567" spans="21:25" x14ac:dyDescent="0.2">
      <c r="U1567" s="13">
        <f t="shared" si="24"/>
        <v>481.76</v>
      </c>
      <c r="V1567" s="13">
        <v>19.46</v>
      </c>
      <c r="W1567" s="13">
        <v>0</v>
      </c>
      <c r="X1567" s="13">
        <v>33900</v>
      </c>
      <c r="Y1567" s="13" t="s">
        <v>4</v>
      </c>
    </row>
    <row r="1568" spans="21:25" x14ac:dyDescent="0.2">
      <c r="U1568" s="13">
        <f t="shared" si="24"/>
        <v>481.77</v>
      </c>
      <c r="V1568" s="13">
        <v>19.47</v>
      </c>
      <c r="W1568" s="13">
        <v>0</v>
      </c>
      <c r="X1568" s="13">
        <v>34000</v>
      </c>
      <c r="Y1568" s="13" t="s">
        <v>4</v>
      </c>
    </row>
    <row r="1569" spans="21:25" x14ac:dyDescent="0.2">
      <c r="U1569" s="13">
        <f t="shared" si="24"/>
        <v>481.78000000000003</v>
      </c>
      <c r="V1569" s="13">
        <v>19.48</v>
      </c>
      <c r="W1569" s="13">
        <v>0</v>
      </c>
      <c r="X1569" s="13">
        <v>34000</v>
      </c>
      <c r="Y1569" s="13" t="s">
        <v>4</v>
      </c>
    </row>
    <row r="1570" spans="21:25" x14ac:dyDescent="0.2">
      <c r="U1570" s="13">
        <f t="shared" si="24"/>
        <v>481.79</v>
      </c>
      <c r="V1570" s="13">
        <v>19.489999999999998</v>
      </c>
      <c r="W1570" s="13">
        <v>0</v>
      </c>
      <c r="X1570" s="13">
        <v>34100</v>
      </c>
      <c r="Y1570" s="13" t="s">
        <v>4</v>
      </c>
    </row>
    <row r="1571" spans="21:25" x14ac:dyDescent="0.2">
      <c r="U1571" s="13">
        <f t="shared" si="24"/>
        <v>481.8</v>
      </c>
      <c r="V1571" s="13">
        <v>19.5</v>
      </c>
      <c r="W1571" s="13">
        <v>0</v>
      </c>
      <c r="X1571" s="13">
        <v>34100</v>
      </c>
      <c r="Y1571" s="13" t="s">
        <v>4</v>
      </c>
    </row>
    <row r="1572" spans="21:25" x14ac:dyDescent="0.2">
      <c r="U1572" s="13">
        <f t="shared" si="24"/>
        <v>481.81</v>
      </c>
      <c r="V1572" s="13">
        <v>19.510000000000002</v>
      </c>
      <c r="W1572" s="13">
        <v>0</v>
      </c>
      <c r="X1572" s="13">
        <v>34100</v>
      </c>
      <c r="Y1572" s="13" t="s">
        <v>4</v>
      </c>
    </row>
    <row r="1573" spans="21:25" x14ac:dyDescent="0.2">
      <c r="U1573" s="13">
        <f t="shared" si="24"/>
        <v>481.82</v>
      </c>
      <c r="V1573" s="13">
        <v>19.52</v>
      </c>
      <c r="W1573" s="13">
        <v>0</v>
      </c>
      <c r="X1573" s="13">
        <v>34200</v>
      </c>
      <c r="Y1573" s="13" t="s">
        <v>4</v>
      </c>
    </row>
    <row r="1574" spans="21:25" x14ac:dyDescent="0.2">
      <c r="U1574" s="13">
        <f t="shared" si="24"/>
        <v>481.83000000000004</v>
      </c>
      <c r="V1574" s="13">
        <v>19.53</v>
      </c>
      <c r="W1574" s="13">
        <v>0</v>
      </c>
      <c r="X1574" s="13">
        <v>34200</v>
      </c>
      <c r="Y1574" s="13" t="s">
        <v>4</v>
      </c>
    </row>
    <row r="1575" spans="21:25" x14ac:dyDescent="0.2">
      <c r="U1575" s="13">
        <f t="shared" si="24"/>
        <v>481.84000000000003</v>
      </c>
      <c r="V1575" s="13">
        <v>19.54</v>
      </c>
      <c r="W1575" s="13">
        <v>0</v>
      </c>
      <c r="X1575" s="13">
        <v>34300</v>
      </c>
      <c r="Y1575" s="13" t="s">
        <v>4</v>
      </c>
    </row>
    <row r="1576" spans="21:25" x14ac:dyDescent="0.2">
      <c r="U1576" s="13">
        <f t="shared" si="24"/>
        <v>481.85</v>
      </c>
      <c r="V1576" s="13">
        <v>19.55</v>
      </c>
      <c r="W1576" s="13">
        <v>0</v>
      </c>
      <c r="X1576" s="13">
        <v>34300</v>
      </c>
      <c r="Y1576" s="13" t="s">
        <v>4</v>
      </c>
    </row>
    <row r="1577" spans="21:25" x14ac:dyDescent="0.2">
      <c r="U1577" s="13">
        <f t="shared" si="24"/>
        <v>481.86</v>
      </c>
      <c r="V1577" s="13">
        <v>19.559999999999999</v>
      </c>
      <c r="W1577" s="13">
        <v>0</v>
      </c>
      <c r="X1577" s="13">
        <v>34300</v>
      </c>
      <c r="Y1577" s="13" t="s">
        <v>4</v>
      </c>
    </row>
    <row r="1578" spans="21:25" x14ac:dyDescent="0.2">
      <c r="U1578" s="13">
        <f t="shared" si="24"/>
        <v>481.87</v>
      </c>
      <c r="V1578" s="13">
        <v>19.57</v>
      </c>
      <c r="W1578" s="13">
        <v>0</v>
      </c>
      <c r="X1578" s="13">
        <v>34400</v>
      </c>
      <c r="Y1578" s="13" t="s">
        <v>4</v>
      </c>
    </row>
    <row r="1579" spans="21:25" x14ac:dyDescent="0.2">
      <c r="U1579" s="13">
        <f t="shared" si="24"/>
        <v>481.88</v>
      </c>
      <c r="V1579" s="13">
        <v>19.579999999999998</v>
      </c>
      <c r="W1579" s="13">
        <v>0</v>
      </c>
      <c r="X1579" s="13">
        <v>34400</v>
      </c>
      <c r="Y1579" s="13" t="s">
        <v>4</v>
      </c>
    </row>
    <row r="1580" spans="21:25" x14ac:dyDescent="0.2">
      <c r="U1580" s="13">
        <f t="shared" si="24"/>
        <v>481.89</v>
      </c>
      <c r="V1580" s="13">
        <v>19.59</v>
      </c>
      <c r="W1580" s="13">
        <v>0</v>
      </c>
      <c r="X1580" s="13">
        <v>34400</v>
      </c>
      <c r="Y1580" s="13" t="s">
        <v>4</v>
      </c>
    </row>
    <row r="1581" spans="21:25" x14ac:dyDescent="0.2">
      <c r="U1581" s="13">
        <f t="shared" si="24"/>
        <v>481.90000000000003</v>
      </c>
      <c r="V1581" s="13">
        <v>19.600000000000001</v>
      </c>
      <c r="W1581" s="13">
        <v>0</v>
      </c>
      <c r="X1581" s="13">
        <v>34500</v>
      </c>
      <c r="Y1581" s="13" t="s">
        <v>4</v>
      </c>
    </row>
    <row r="1582" spans="21:25" x14ac:dyDescent="0.2">
      <c r="U1582" s="13">
        <f t="shared" si="24"/>
        <v>481.91</v>
      </c>
      <c r="V1582" s="13">
        <v>19.61</v>
      </c>
      <c r="W1582" s="13">
        <v>0</v>
      </c>
      <c r="X1582" s="13">
        <v>34500</v>
      </c>
      <c r="Y1582" s="13" t="s">
        <v>4</v>
      </c>
    </row>
    <row r="1583" spans="21:25" x14ac:dyDescent="0.2">
      <c r="U1583" s="13">
        <f t="shared" si="24"/>
        <v>481.92</v>
      </c>
      <c r="V1583" s="13">
        <v>19.62</v>
      </c>
      <c r="W1583" s="13">
        <v>0</v>
      </c>
      <c r="X1583" s="13">
        <v>34600</v>
      </c>
      <c r="Y1583" s="13" t="s">
        <v>4</v>
      </c>
    </row>
    <row r="1584" spans="21:25" x14ac:dyDescent="0.2">
      <c r="U1584" s="13">
        <f t="shared" si="24"/>
        <v>481.93</v>
      </c>
      <c r="V1584" s="13">
        <v>19.63</v>
      </c>
      <c r="W1584" s="13">
        <v>0</v>
      </c>
      <c r="X1584" s="13">
        <v>34600</v>
      </c>
      <c r="Y1584" s="13" t="s">
        <v>4</v>
      </c>
    </row>
    <row r="1585" spans="21:25" x14ac:dyDescent="0.2">
      <c r="U1585" s="13">
        <f t="shared" si="24"/>
        <v>481.94</v>
      </c>
      <c r="V1585" s="13">
        <v>19.64</v>
      </c>
      <c r="W1585" s="13">
        <v>0</v>
      </c>
      <c r="X1585" s="13">
        <v>34600</v>
      </c>
      <c r="Y1585" s="13" t="s">
        <v>4</v>
      </c>
    </row>
    <row r="1586" spans="21:25" x14ac:dyDescent="0.2">
      <c r="U1586" s="13">
        <f t="shared" si="24"/>
        <v>481.95</v>
      </c>
      <c r="V1586" s="13">
        <v>19.649999999999999</v>
      </c>
      <c r="W1586" s="13">
        <v>0</v>
      </c>
      <c r="X1586" s="13">
        <v>34700</v>
      </c>
      <c r="Y1586" s="13" t="s">
        <v>4</v>
      </c>
    </row>
    <row r="1587" spans="21:25" x14ac:dyDescent="0.2">
      <c r="U1587" s="13">
        <f t="shared" si="24"/>
        <v>481.96000000000004</v>
      </c>
      <c r="V1587" s="13">
        <v>19.66</v>
      </c>
      <c r="W1587" s="13">
        <v>0</v>
      </c>
      <c r="X1587" s="13">
        <v>34700</v>
      </c>
      <c r="Y1587" s="13" t="s">
        <v>4</v>
      </c>
    </row>
    <row r="1588" spans="21:25" x14ac:dyDescent="0.2">
      <c r="U1588" s="13">
        <f t="shared" si="24"/>
        <v>481.97</v>
      </c>
      <c r="V1588" s="13">
        <v>19.670000000000002</v>
      </c>
      <c r="W1588" s="13">
        <v>0</v>
      </c>
      <c r="X1588" s="13">
        <v>34800</v>
      </c>
      <c r="Y1588" s="13" t="s">
        <v>4</v>
      </c>
    </row>
    <row r="1589" spans="21:25" x14ac:dyDescent="0.2">
      <c r="U1589" s="13">
        <f t="shared" si="24"/>
        <v>481.98</v>
      </c>
      <c r="V1589" s="13">
        <v>19.68</v>
      </c>
      <c r="W1589" s="13">
        <v>0</v>
      </c>
      <c r="X1589" s="13">
        <v>34800</v>
      </c>
      <c r="Y1589" s="13" t="s">
        <v>4</v>
      </c>
    </row>
    <row r="1590" spans="21:25" x14ac:dyDescent="0.2">
      <c r="U1590" s="13">
        <f t="shared" si="24"/>
        <v>481.99</v>
      </c>
      <c r="V1590" s="13">
        <v>19.690000000000001</v>
      </c>
      <c r="W1590" s="13">
        <v>0</v>
      </c>
      <c r="X1590" s="13">
        <v>34800</v>
      </c>
      <c r="Y1590" s="13" t="s">
        <v>4</v>
      </c>
    </row>
    <row r="1591" spans="21:25" x14ac:dyDescent="0.2">
      <c r="U1591" s="13">
        <f t="shared" si="24"/>
        <v>482</v>
      </c>
      <c r="V1591" s="13">
        <v>19.7</v>
      </c>
      <c r="W1591" s="13">
        <v>0</v>
      </c>
      <c r="X1591" s="13">
        <v>34900</v>
      </c>
      <c r="Y1591" s="13" t="s">
        <v>4</v>
      </c>
    </row>
    <row r="1592" spans="21:25" x14ac:dyDescent="0.2">
      <c r="U1592" s="13">
        <f t="shared" si="24"/>
        <v>482.01</v>
      </c>
      <c r="V1592" s="13">
        <v>19.71</v>
      </c>
      <c r="W1592" s="13">
        <v>0</v>
      </c>
      <c r="X1592" s="13">
        <v>34900</v>
      </c>
      <c r="Y1592" s="13" t="s">
        <v>4</v>
      </c>
    </row>
    <row r="1593" spans="21:25" x14ac:dyDescent="0.2">
      <c r="U1593" s="13">
        <f t="shared" si="24"/>
        <v>482.02</v>
      </c>
      <c r="V1593" s="13">
        <v>19.72</v>
      </c>
      <c r="W1593" s="13">
        <v>0</v>
      </c>
      <c r="X1593" s="13">
        <v>34900</v>
      </c>
      <c r="Y1593" s="13" t="s">
        <v>4</v>
      </c>
    </row>
    <row r="1594" spans="21:25" x14ac:dyDescent="0.2">
      <c r="U1594" s="13">
        <f t="shared" si="24"/>
        <v>482.03000000000003</v>
      </c>
      <c r="V1594" s="13">
        <v>19.73</v>
      </c>
      <c r="W1594" s="13">
        <v>0</v>
      </c>
      <c r="X1594" s="13">
        <v>35000</v>
      </c>
      <c r="Y1594" s="13" t="s">
        <v>4</v>
      </c>
    </row>
    <row r="1595" spans="21:25" x14ac:dyDescent="0.2">
      <c r="U1595" s="13">
        <f t="shared" si="24"/>
        <v>482.04</v>
      </c>
      <c r="V1595" s="13">
        <v>19.739999999999998</v>
      </c>
      <c r="W1595" s="13">
        <v>0</v>
      </c>
      <c r="X1595" s="13">
        <v>35000</v>
      </c>
      <c r="Y1595" s="13" t="s">
        <v>4</v>
      </c>
    </row>
    <row r="1596" spans="21:25" x14ac:dyDescent="0.2">
      <c r="U1596" s="13">
        <f t="shared" si="24"/>
        <v>482.05</v>
      </c>
      <c r="V1596" s="13">
        <v>19.75</v>
      </c>
      <c r="W1596" s="13">
        <v>0</v>
      </c>
      <c r="X1596" s="13">
        <v>35100</v>
      </c>
      <c r="Y1596" s="13" t="s">
        <v>4</v>
      </c>
    </row>
    <row r="1597" spans="21:25" x14ac:dyDescent="0.2">
      <c r="U1597" s="13">
        <f t="shared" si="24"/>
        <v>482.06</v>
      </c>
      <c r="V1597" s="13">
        <v>19.760000000000002</v>
      </c>
      <c r="W1597" s="13">
        <v>0</v>
      </c>
      <c r="X1597" s="13">
        <v>35100</v>
      </c>
      <c r="Y1597" s="13" t="s">
        <v>4</v>
      </c>
    </row>
    <row r="1598" spans="21:25" x14ac:dyDescent="0.2">
      <c r="U1598" s="13">
        <f t="shared" si="24"/>
        <v>482.07</v>
      </c>
      <c r="V1598" s="13">
        <v>19.77</v>
      </c>
      <c r="W1598" s="13">
        <v>0</v>
      </c>
      <c r="X1598" s="13">
        <v>35100</v>
      </c>
      <c r="Y1598" s="13" t="s">
        <v>4</v>
      </c>
    </row>
    <row r="1599" spans="21:25" x14ac:dyDescent="0.2">
      <c r="U1599" s="13">
        <f t="shared" si="24"/>
        <v>482.08000000000004</v>
      </c>
      <c r="V1599" s="13">
        <v>19.78</v>
      </c>
      <c r="W1599" s="13">
        <v>0</v>
      </c>
      <c r="X1599" s="13">
        <v>35200</v>
      </c>
      <c r="Y1599" s="13" t="s">
        <v>4</v>
      </c>
    </row>
    <row r="1600" spans="21:25" x14ac:dyDescent="0.2">
      <c r="U1600" s="13">
        <f t="shared" si="24"/>
        <v>482.09000000000003</v>
      </c>
      <c r="V1600" s="13">
        <v>19.79</v>
      </c>
      <c r="W1600" s="13">
        <v>0</v>
      </c>
      <c r="X1600" s="13">
        <v>35200</v>
      </c>
      <c r="Y1600" s="13" t="s">
        <v>4</v>
      </c>
    </row>
    <row r="1601" spans="21:25" x14ac:dyDescent="0.2">
      <c r="U1601" s="13">
        <f t="shared" si="24"/>
        <v>482.1</v>
      </c>
      <c r="V1601" s="13">
        <v>19.8</v>
      </c>
      <c r="W1601" s="13">
        <v>0</v>
      </c>
      <c r="X1601" s="13">
        <v>35300</v>
      </c>
      <c r="Y1601" s="13" t="s">
        <v>4</v>
      </c>
    </row>
    <row r="1602" spans="21:25" x14ac:dyDescent="0.2">
      <c r="U1602" s="13">
        <f t="shared" si="24"/>
        <v>482.11</v>
      </c>
      <c r="V1602" s="13">
        <v>19.809999999999999</v>
      </c>
      <c r="W1602" s="13">
        <v>0</v>
      </c>
      <c r="X1602" s="13">
        <v>35300</v>
      </c>
      <c r="Y1602" s="13" t="s">
        <v>4</v>
      </c>
    </row>
    <row r="1603" spans="21:25" x14ac:dyDescent="0.2">
      <c r="U1603" s="13">
        <f t="shared" si="24"/>
        <v>482.12</v>
      </c>
      <c r="V1603" s="13">
        <v>19.82</v>
      </c>
      <c r="W1603" s="13">
        <v>0</v>
      </c>
      <c r="X1603" s="13">
        <v>35300</v>
      </c>
      <c r="Y1603" s="13" t="s">
        <v>4</v>
      </c>
    </row>
    <row r="1604" spans="21:25" x14ac:dyDescent="0.2">
      <c r="U1604" s="13">
        <f t="shared" si="24"/>
        <v>482.13</v>
      </c>
      <c r="V1604" s="13">
        <v>19.829999999999998</v>
      </c>
      <c r="W1604" s="13">
        <v>0</v>
      </c>
      <c r="X1604" s="13">
        <v>35400</v>
      </c>
      <c r="Y1604" s="13" t="s">
        <v>4</v>
      </c>
    </row>
    <row r="1605" spans="21:25" x14ac:dyDescent="0.2">
      <c r="U1605" s="13">
        <f t="shared" si="24"/>
        <v>482.14</v>
      </c>
      <c r="V1605" s="13">
        <v>19.84</v>
      </c>
      <c r="W1605" s="13">
        <v>0</v>
      </c>
      <c r="X1605" s="13">
        <v>35400</v>
      </c>
      <c r="Y1605" s="13" t="s">
        <v>4</v>
      </c>
    </row>
    <row r="1606" spans="21:25" x14ac:dyDescent="0.2">
      <c r="U1606" s="13">
        <f t="shared" si="24"/>
        <v>482.15000000000003</v>
      </c>
      <c r="V1606" s="13">
        <v>19.850000000000001</v>
      </c>
      <c r="W1606" s="13">
        <v>0</v>
      </c>
      <c r="X1606" s="13">
        <v>35500</v>
      </c>
      <c r="Y1606" s="13" t="s">
        <v>4</v>
      </c>
    </row>
    <row r="1607" spans="21:25" x14ac:dyDescent="0.2">
      <c r="U1607" s="13">
        <f t="shared" si="24"/>
        <v>482.16</v>
      </c>
      <c r="V1607" s="13">
        <v>19.86</v>
      </c>
      <c r="W1607" s="13">
        <v>0</v>
      </c>
      <c r="X1607" s="13">
        <v>35500</v>
      </c>
      <c r="Y1607" s="13" t="s">
        <v>4</v>
      </c>
    </row>
    <row r="1608" spans="21:25" x14ac:dyDescent="0.2">
      <c r="U1608" s="13">
        <f t="shared" si="24"/>
        <v>482.17</v>
      </c>
      <c r="V1608" s="13">
        <v>19.87</v>
      </c>
      <c r="W1608" s="13">
        <v>0</v>
      </c>
      <c r="X1608" s="13">
        <v>35500</v>
      </c>
      <c r="Y1608" s="13" t="s">
        <v>4</v>
      </c>
    </row>
    <row r="1609" spans="21:25" x14ac:dyDescent="0.2">
      <c r="U1609" s="13">
        <f t="shared" si="24"/>
        <v>482.18</v>
      </c>
      <c r="V1609" s="13">
        <v>19.88</v>
      </c>
      <c r="W1609" s="13">
        <v>0</v>
      </c>
      <c r="X1609" s="13">
        <v>35600</v>
      </c>
      <c r="Y1609" s="13" t="s">
        <v>4</v>
      </c>
    </row>
    <row r="1610" spans="21:25" x14ac:dyDescent="0.2">
      <c r="U1610" s="13">
        <f t="shared" si="24"/>
        <v>482.19</v>
      </c>
      <c r="V1610" s="13">
        <v>19.89</v>
      </c>
      <c r="W1610" s="13">
        <v>0</v>
      </c>
      <c r="X1610" s="13">
        <v>35600</v>
      </c>
      <c r="Y1610" s="13" t="s">
        <v>4</v>
      </c>
    </row>
    <row r="1611" spans="21:25" x14ac:dyDescent="0.2">
      <c r="U1611" s="13">
        <f t="shared" si="24"/>
        <v>482.2</v>
      </c>
      <c r="V1611" s="13">
        <v>19.899999999999999</v>
      </c>
      <c r="W1611" s="13">
        <v>0</v>
      </c>
      <c r="X1611" s="13">
        <v>35600</v>
      </c>
      <c r="Y1611" s="13" t="s">
        <v>4</v>
      </c>
    </row>
    <row r="1612" spans="21:25" x14ac:dyDescent="0.2">
      <c r="U1612" s="13">
        <f t="shared" si="24"/>
        <v>482.21000000000004</v>
      </c>
      <c r="V1612" s="13">
        <v>19.91</v>
      </c>
      <c r="W1612" s="13">
        <v>0</v>
      </c>
      <c r="X1612" s="13">
        <v>35700</v>
      </c>
      <c r="Y1612" s="13" t="s">
        <v>4</v>
      </c>
    </row>
    <row r="1613" spans="21:25" x14ac:dyDescent="0.2">
      <c r="U1613" s="13">
        <f t="shared" si="24"/>
        <v>482.22</v>
      </c>
      <c r="V1613" s="13">
        <v>19.920000000000002</v>
      </c>
      <c r="W1613" s="13">
        <v>0</v>
      </c>
      <c r="X1613" s="13">
        <v>35700</v>
      </c>
      <c r="Y1613" s="13" t="s">
        <v>4</v>
      </c>
    </row>
    <row r="1614" spans="21:25" x14ac:dyDescent="0.2">
      <c r="U1614" s="13">
        <f t="shared" si="24"/>
        <v>482.23</v>
      </c>
      <c r="V1614" s="13">
        <v>19.93</v>
      </c>
      <c r="W1614" s="13">
        <v>0</v>
      </c>
      <c r="X1614" s="13">
        <v>35800</v>
      </c>
      <c r="Y1614" s="13" t="s">
        <v>4</v>
      </c>
    </row>
    <row r="1615" spans="21:25" x14ac:dyDescent="0.2">
      <c r="U1615" s="13">
        <f t="shared" si="24"/>
        <v>482.24</v>
      </c>
      <c r="V1615" s="13">
        <v>19.940000000000001</v>
      </c>
      <c r="W1615" s="13">
        <v>0</v>
      </c>
      <c r="X1615" s="13">
        <v>35800</v>
      </c>
      <c r="Y1615" s="13" t="s">
        <v>4</v>
      </c>
    </row>
    <row r="1616" spans="21:25" x14ac:dyDescent="0.2">
      <c r="U1616" s="13">
        <f t="shared" si="24"/>
        <v>482.25</v>
      </c>
      <c r="V1616" s="13">
        <v>19.95</v>
      </c>
      <c r="W1616" s="13">
        <v>0</v>
      </c>
      <c r="X1616" s="13">
        <v>35800</v>
      </c>
      <c r="Y1616" s="13" t="s">
        <v>4</v>
      </c>
    </row>
    <row r="1617" spans="21:25" x14ac:dyDescent="0.2">
      <c r="U1617" s="13">
        <f t="shared" si="24"/>
        <v>482.26</v>
      </c>
      <c r="V1617" s="13">
        <v>19.96</v>
      </c>
      <c r="W1617" s="13">
        <v>0</v>
      </c>
      <c r="X1617" s="13">
        <v>35900</v>
      </c>
      <c r="Y1617" s="13" t="s">
        <v>4</v>
      </c>
    </row>
    <row r="1618" spans="21:25" x14ac:dyDescent="0.2">
      <c r="U1618" s="13">
        <f t="shared" si="24"/>
        <v>482.27</v>
      </c>
      <c r="V1618" s="13">
        <v>19.97</v>
      </c>
      <c r="W1618" s="13">
        <v>0</v>
      </c>
      <c r="X1618" s="13">
        <v>35900</v>
      </c>
      <c r="Y1618" s="13" t="s">
        <v>4</v>
      </c>
    </row>
    <row r="1619" spans="21:25" x14ac:dyDescent="0.2">
      <c r="U1619" s="13">
        <f t="shared" si="24"/>
        <v>482.28000000000003</v>
      </c>
      <c r="V1619" s="13">
        <v>19.98</v>
      </c>
      <c r="W1619" s="13">
        <v>0</v>
      </c>
      <c r="X1619" s="13">
        <v>36000</v>
      </c>
      <c r="Y1619" s="13" t="s">
        <v>4</v>
      </c>
    </row>
    <row r="1620" spans="21:25" x14ac:dyDescent="0.2">
      <c r="U1620" s="13">
        <f t="shared" si="24"/>
        <v>482.29</v>
      </c>
      <c r="V1620" s="13">
        <v>19.989999999999998</v>
      </c>
      <c r="W1620" s="13">
        <v>0</v>
      </c>
      <c r="X1620" s="13">
        <v>36000</v>
      </c>
      <c r="Y1620" s="13" t="s">
        <v>4</v>
      </c>
    </row>
    <row r="1621" spans="21:25" x14ac:dyDescent="0.2">
      <c r="U1621" s="13">
        <f t="shared" si="24"/>
        <v>482.3</v>
      </c>
      <c r="V1621" s="13">
        <v>20</v>
      </c>
      <c r="W1621" s="13">
        <v>0</v>
      </c>
      <c r="X1621" s="13">
        <v>36000</v>
      </c>
      <c r="Y1621" s="13" t="s">
        <v>4</v>
      </c>
    </row>
    <row r="1622" spans="21:25" x14ac:dyDescent="0.2">
      <c r="U1622" s="13">
        <f t="shared" ref="U1622:U1685" si="25">462.3+V1622</f>
        <v>482.31</v>
      </c>
      <c r="V1622" s="13">
        <v>20.010000000000002</v>
      </c>
      <c r="W1622" s="13">
        <v>0</v>
      </c>
      <c r="X1622" s="13">
        <v>36100</v>
      </c>
      <c r="Y1622" s="13" t="s">
        <v>4</v>
      </c>
    </row>
    <row r="1623" spans="21:25" x14ac:dyDescent="0.2">
      <c r="U1623" s="13">
        <f t="shared" si="25"/>
        <v>482.32</v>
      </c>
      <c r="V1623" s="13">
        <v>20.02</v>
      </c>
      <c r="W1623" s="13">
        <v>0</v>
      </c>
      <c r="X1623" s="13">
        <v>36100</v>
      </c>
      <c r="Y1623" s="13" t="s">
        <v>4</v>
      </c>
    </row>
    <row r="1624" spans="21:25" x14ac:dyDescent="0.2">
      <c r="U1624" s="13">
        <f t="shared" si="25"/>
        <v>482.33000000000004</v>
      </c>
      <c r="V1624" s="13">
        <v>20.03</v>
      </c>
      <c r="W1624" s="13">
        <v>0</v>
      </c>
      <c r="X1624" s="13">
        <v>36200</v>
      </c>
      <c r="Y1624" s="13" t="s">
        <v>4</v>
      </c>
    </row>
    <row r="1625" spans="21:25" x14ac:dyDescent="0.2">
      <c r="U1625" s="13">
        <f t="shared" si="25"/>
        <v>482.34000000000003</v>
      </c>
      <c r="V1625" s="13">
        <v>20.04</v>
      </c>
      <c r="W1625" s="13">
        <v>0</v>
      </c>
      <c r="X1625" s="13">
        <v>36200</v>
      </c>
      <c r="Y1625" s="13" t="s">
        <v>4</v>
      </c>
    </row>
    <row r="1626" spans="21:25" x14ac:dyDescent="0.2">
      <c r="U1626" s="13">
        <f t="shared" si="25"/>
        <v>482.35</v>
      </c>
      <c r="V1626" s="13">
        <v>20.05</v>
      </c>
      <c r="W1626" s="13">
        <v>0</v>
      </c>
      <c r="X1626" s="13">
        <v>36200</v>
      </c>
      <c r="Y1626" s="13" t="s">
        <v>4</v>
      </c>
    </row>
    <row r="1627" spans="21:25" x14ac:dyDescent="0.2">
      <c r="U1627" s="13">
        <f t="shared" si="25"/>
        <v>482.36</v>
      </c>
      <c r="V1627" s="13">
        <v>20.059999999999999</v>
      </c>
      <c r="W1627" s="13">
        <v>0</v>
      </c>
      <c r="X1627" s="13">
        <v>36300</v>
      </c>
      <c r="Y1627" s="13" t="s">
        <v>4</v>
      </c>
    </row>
    <row r="1628" spans="21:25" x14ac:dyDescent="0.2">
      <c r="U1628" s="13">
        <f t="shared" si="25"/>
        <v>482.37</v>
      </c>
      <c r="V1628" s="13">
        <v>20.07</v>
      </c>
      <c r="W1628" s="13">
        <v>0</v>
      </c>
      <c r="X1628" s="13">
        <v>36300</v>
      </c>
      <c r="Y1628" s="13" t="s">
        <v>4</v>
      </c>
    </row>
    <row r="1629" spans="21:25" x14ac:dyDescent="0.2">
      <c r="U1629" s="13">
        <f t="shared" si="25"/>
        <v>482.38</v>
      </c>
      <c r="V1629" s="13">
        <v>20.079999999999998</v>
      </c>
      <c r="W1629" s="13">
        <v>0</v>
      </c>
      <c r="X1629" s="13">
        <v>36400</v>
      </c>
      <c r="Y1629" s="13" t="s">
        <v>4</v>
      </c>
    </row>
    <row r="1630" spans="21:25" x14ac:dyDescent="0.2">
      <c r="U1630" s="13">
        <f t="shared" si="25"/>
        <v>482.39</v>
      </c>
      <c r="V1630" s="13">
        <v>20.09</v>
      </c>
      <c r="W1630" s="13">
        <v>0</v>
      </c>
      <c r="X1630" s="13">
        <v>36400</v>
      </c>
      <c r="Y1630" s="13" t="s">
        <v>4</v>
      </c>
    </row>
    <row r="1631" spans="21:25" x14ac:dyDescent="0.2">
      <c r="U1631" s="13">
        <f t="shared" si="25"/>
        <v>482.40000000000003</v>
      </c>
      <c r="V1631" s="13">
        <v>20.100000000000001</v>
      </c>
      <c r="W1631" s="13">
        <v>0</v>
      </c>
      <c r="X1631" s="13">
        <v>36400</v>
      </c>
      <c r="Y1631" s="13" t="s">
        <v>4</v>
      </c>
    </row>
    <row r="1632" spans="21:25" x14ac:dyDescent="0.2">
      <c r="U1632" s="13">
        <f t="shared" si="25"/>
        <v>482.41</v>
      </c>
      <c r="V1632" s="13">
        <v>20.11</v>
      </c>
      <c r="W1632" s="13">
        <v>0</v>
      </c>
      <c r="X1632" s="13">
        <v>36500</v>
      </c>
      <c r="Y1632" s="13" t="s">
        <v>4</v>
      </c>
    </row>
    <row r="1633" spans="21:25" x14ac:dyDescent="0.2">
      <c r="U1633" s="13">
        <f t="shared" si="25"/>
        <v>482.42</v>
      </c>
      <c r="V1633" s="13">
        <v>20.12</v>
      </c>
      <c r="W1633" s="13">
        <v>0</v>
      </c>
      <c r="X1633" s="13">
        <v>36500</v>
      </c>
      <c r="Y1633" s="13" t="s">
        <v>4</v>
      </c>
    </row>
    <row r="1634" spans="21:25" x14ac:dyDescent="0.2">
      <c r="U1634" s="13">
        <f t="shared" si="25"/>
        <v>482.43</v>
      </c>
      <c r="V1634" s="13">
        <v>20.13</v>
      </c>
      <c r="W1634" s="13">
        <v>0</v>
      </c>
      <c r="X1634" s="13">
        <v>36500</v>
      </c>
      <c r="Y1634" s="13" t="s">
        <v>4</v>
      </c>
    </row>
    <row r="1635" spans="21:25" x14ac:dyDescent="0.2">
      <c r="U1635" s="13">
        <f t="shared" si="25"/>
        <v>482.44</v>
      </c>
      <c r="V1635" s="13">
        <v>20.14</v>
      </c>
      <c r="W1635" s="13">
        <v>0</v>
      </c>
      <c r="X1635" s="13">
        <v>36600</v>
      </c>
      <c r="Y1635" s="13" t="s">
        <v>4</v>
      </c>
    </row>
    <row r="1636" spans="21:25" x14ac:dyDescent="0.2">
      <c r="U1636" s="13">
        <f t="shared" si="25"/>
        <v>482.45</v>
      </c>
      <c r="V1636" s="13">
        <v>20.149999999999999</v>
      </c>
      <c r="W1636" s="13">
        <v>0</v>
      </c>
      <c r="X1636" s="13">
        <v>36600</v>
      </c>
      <c r="Y1636" s="13" t="s">
        <v>4</v>
      </c>
    </row>
    <row r="1637" spans="21:25" x14ac:dyDescent="0.2">
      <c r="U1637" s="13">
        <f t="shared" si="25"/>
        <v>482.46000000000004</v>
      </c>
      <c r="V1637" s="13">
        <v>20.16</v>
      </c>
      <c r="W1637" s="13">
        <v>0</v>
      </c>
      <c r="X1637" s="13">
        <v>36700</v>
      </c>
      <c r="Y1637" s="13" t="s">
        <v>4</v>
      </c>
    </row>
    <row r="1638" spans="21:25" x14ac:dyDescent="0.2">
      <c r="U1638" s="13">
        <f t="shared" si="25"/>
        <v>482.47</v>
      </c>
      <c r="V1638" s="13">
        <v>20.170000000000002</v>
      </c>
      <c r="W1638" s="13">
        <v>0</v>
      </c>
      <c r="X1638" s="13">
        <v>36700</v>
      </c>
      <c r="Y1638" s="13" t="s">
        <v>4</v>
      </c>
    </row>
    <row r="1639" spans="21:25" x14ac:dyDescent="0.2">
      <c r="U1639" s="13">
        <f t="shared" si="25"/>
        <v>482.48</v>
      </c>
      <c r="V1639" s="13">
        <v>20.18</v>
      </c>
      <c r="W1639" s="13">
        <v>0</v>
      </c>
      <c r="X1639" s="13">
        <v>36700</v>
      </c>
      <c r="Y1639" s="13" t="s">
        <v>4</v>
      </c>
    </row>
    <row r="1640" spans="21:25" x14ac:dyDescent="0.2">
      <c r="U1640" s="13">
        <f t="shared" si="25"/>
        <v>482.49</v>
      </c>
      <c r="V1640" s="13">
        <v>20.190000000000001</v>
      </c>
      <c r="W1640" s="13">
        <v>0</v>
      </c>
      <c r="X1640" s="13">
        <v>36800</v>
      </c>
      <c r="Y1640" s="13" t="s">
        <v>4</v>
      </c>
    </row>
    <row r="1641" spans="21:25" x14ac:dyDescent="0.2">
      <c r="U1641" s="13">
        <f t="shared" si="25"/>
        <v>482.5</v>
      </c>
      <c r="V1641" s="13">
        <v>20.2</v>
      </c>
      <c r="W1641" s="13">
        <v>0</v>
      </c>
      <c r="X1641" s="13">
        <v>36800</v>
      </c>
      <c r="Y1641" s="13" t="s">
        <v>4</v>
      </c>
    </row>
    <row r="1642" spans="21:25" x14ac:dyDescent="0.2">
      <c r="U1642" s="13">
        <f t="shared" si="25"/>
        <v>482.51</v>
      </c>
      <c r="V1642" s="13">
        <v>20.21</v>
      </c>
      <c r="W1642" s="13">
        <v>0</v>
      </c>
      <c r="X1642" s="13">
        <v>36900</v>
      </c>
      <c r="Y1642" s="13" t="s">
        <v>4</v>
      </c>
    </row>
    <row r="1643" spans="21:25" x14ac:dyDescent="0.2">
      <c r="U1643" s="13">
        <f t="shared" si="25"/>
        <v>482.52</v>
      </c>
      <c r="V1643" s="13">
        <v>20.22</v>
      </c>
      <c r="W1643" s="13">
        <v>0</v>
      </c>
      <c r="X1643" s="13">
        <v>36900</v>
      </c>
      <c r="Y1643" s="13" t="s">
        <v>4</v>
      </c>
    </row>
    <row r="1644" spans="21:25" x14ac:dyDescent="0.2">
      <c r="U1644" s="13">
        <f t="shared" si="25"/>
        <v>482.53000000000003</v>
      </c>
      <c r="V1644" s="13">
        <v>20.23</v>
      </c>
      <c r="W1644" s="13">
        <v>0</v>
      </c>
      <c r="X1644" s="13">
        <v>36900</v>
      </c>
      <c r="Y1644" s="13" t="s">
        <v>4</v>
      </c>
    </row>
    <row r="1645" spans="21:25" x14ac:dyDescent="0.2">
      <c r="U1645" s="13">
        <f t="shared" si="25"/>
        <v>482.54</v>
      </c>
      <c r="V1645" s="13">
        <v>20.239999999999998</v>
      </c>
      <c r="W1645" s="13">
        <v>0</v>
      </c>
      <c r="X1645" s="13">
        <v>37000</v>
      </c>
      <c r="Y1645" s="13" t="s">
        <v>4</v>
      </c>
    </row>
    <row r="1646" spans="21:25" x14ac:dyDescent="0.2">
      <c r="U1646" s="13">
        <f t="shared" si="25"/>
        <v>482.55</v>
      </c>
      <c r="V1646" s="13">
        <v>20.25</v>
      </c>
      <c r="W1646" s="13">
        <v>0</v>
      </c>
      <c r="X1646" s="13">
        <v>37000</v>
      </c>
      <c r="Y1646" s="13" t="s">
        <v>4</v>
      </c>
    </row>
    <row r="1647" spans="21:25" x14ac:dyDescent="0.2">
      <c r="U1647" s="13">
        <f t="shared" si="25"/>
        <v>482.56</v>
      </c>
      <c r="V1647" s="13">
        <v>20.260000000000002</v>
      </c>
      <c r="W1647" s="13">
        <v>0</v>
      </c>
      <c r="X1647" s="13">
        <v>37100</v>
      </c>
      <c r="Y1647" s="13" t="s">
        <v>4</v>
      </c>
    </row>
    <row r="1648" spans="21:25" x14ac:dyDescent="0.2">
      <c r="U1648" s="13">
        <f t="shared" si="25"/>
        <v>482.57</v>
      </c>
      <c r="V1648" s="13">
        <v>20.27</v>
      </c>
      <c r="W1648" s="13">
        <v>0</v>
      </c>
      <c r="X1648" s="13">
        <v>37100</v>
      </c>
      <c r="Y1648" s="13" t="s">
        <v>4</v>
      </c>
    </row>
    <row r="1649" spans="21:25" x14ac:dyDescent="0.2">
      <c r="U1649" s="13">
        <f t="shared" si="25"/>
        <v>482.58000000000004</v>
      </c>
      <c r="V1649" s="13">
        <v>20.28</v>
      </c>
      <c r="W1649" s="13">
        <v>0</v>
      </c>
      <c r="X1649" s="13">
        <v>37100</v>
      </c>
      <c r="Y1649" s="13" t="s">
        <v>4</v>
      </c>
    </row>
    <row r="1650" spans="21:25" x14ac:dyDescent="0.2">
      <c r="U1650" s="13">
        <f t="shared" si="25"/>
        <v>482.59000000000003</v>
      </c>
      <c r="V1650" s="13">
        <v>20.29</v>
      </c>
      <c r="W1650" s="13">
        <v>0</v>
      </c>
      <c r="X1650" s="13">
        <v>37200</v>
      </c>
      <c r="Y1650" s="13" t="s">
        <v>4</v>
      </c>
    </row>
    <row r="1651" spans="21:25" x14ac:dyDescent="0.2">
      <c r="U1651" s="13">
        <f t="shared" si="25"/>
        <v>482.6</v>
      </c>
      <c r="V1651" s="13">
        <v>20.3</v>
      </c>
      <c r="W1651" s="13">
        <v>0</v>
      </c>
      <c r="X1651" s="13">
        <v>37200</v>
      </c>
      <c r="Y1651" s="13" t="s">
        <v>4</v>
      </c>
    </row>
    <row r="1652" spans="21:25" x14ac:dyDescent="0.2">
      <c r="U1652" s="13">
        <f t="shared" si="25"/>
        <v>482.61</v>
      </c>
      <c r="V1652" s="13">
        <v>20.309999999999999</v>
      </c>
      <c r="W1652" s="13">
        <v>0</v>
      </c>
      <c r="X1652" s="13">
        <v>37300</v>
      </c>
      <c r="Y1652" s="13" t="s">
        <v>4</v>
      </c>
    </row>
    <row r="1653" spans="21:25" x14ac:dyDescent="0.2">
      <c r="U1653" s="13">
        <f t="shared" si="25"/>
        <v>482.62</v>
      </c>
      <c r="V1653" s="13">
        <v>20.32</v>
      </c>
      <c r="W1653" s="13">
        <v>0</v>
      </c>
      <c r="X1653" s="13">
        <v>37300</v>
      </c>
      <c r="Y1653" s="13" t="s">
        <v>4</v>
      </c>
    </row>
    <row r="1654" spans="21:25" x14ac:dyDescent="0.2">
      <c r="U1654" s="13">
        <f t="shared" si="25"/>
        <v>482.63</v>
      </c>
      <c r="V1654" s="13">
        <v>20.329999999999998</v>
      </c>
      <c r="W1654" s="13">
        <v>0</v>
      </c>
      <c r="X1654" s="13">
        <v>37300</v>
      </c>
      <c r="Y1654" s="13" t="s">
        <v>4</v>
      </c>
    </row>
    <row r="1655" spans="21:25" x14ac:dyDescent="0.2">
      <c r="U1655" s="13">
        <f t="shared" si="25"/>
        <v>482.64</v>
      </c>
      <c r="V1655" s="13">
        <v>20.34</v>
      </c>
      <c r="W1655" s="13">
        <v>0</v>
      </c>
      <c r="X1655" s="13">
        <v>37400</v>
      </c>
      <c r="Y1655" s="13" t="s">
        <v>4</v>
      </c>
    </row>
    <row r="1656" spans="21:25" x14ac:dyDescent="0.2">
      <c r="U1656" s="13">
        <f t="shared" si="25"/>
        <v>482.65000000000003</v>
      </c>
      <c r="V1656" s="13">
        <v>20.350000000000001</v>
      </c>
      <c r="W1656" s="13">
        <v>0</v>
      </c>
      <c r="X1656" s="13">
        <v>37400</v>
      </c>
      <c r="Y1656" s="13" t="s">
        <v>4</v>
      </c>
    </row>
    <row r="1657" spans="21:25" x14ac:dyDescent="0.2">
      <c r="U1657" s="13">
        <f t="shared" si="25"/>
        <v>482.66</v>
      </c>
      <c r="V1657" s="13">
        <v>20.36</v>
      </c>
      <c r="W1657" s="13">
        <v>0</v>
      </c>
      <c r="X1657" s="13">
        <v>37500</v>
      </c>
      <c r="Y1657" s="13" t="s">
        <v>4</v>
      </c>
    </row>
    <row r="1658" spans="21:25" x14ac:dyDescent="0.2">
      <c r="U1658" s="13">
        <f t="shared" si="25"/>
        <v>482.67</v>
      </c>
      <c r="V1658" s="13">
        <v>20.37</v>
      </c>
      <c r="W1658" s="13">
        <v>0</v>
      </c>
      <c r="X1658" s="13">
        <v>37500</v>
      </c>
      <c r="Y1658" s="13" t="s">
        <v>4</v>
      </c>
    </row>
    <row r="1659" spans="21:25" x14ac:dyDescent="0.2">
      <c r="U1659" s="13">
        <f t="shared" si="25"/>
        <v>482.68</v>
      </c>
      <c r="V1659" s="13">
        <v>20.38</v>
      </c>
      <c r="W1659" s="13">
        <v>0</v>
      </c>
      <c r="X1659" s="13">
        <v>37500</v>
      </c>
      <c r="Y1659" s="13" t="s">
        <v>4</v>
      </c>
    </row>
    <row r="1660" spans="21:25" x14ac:dyDescent="0.2">
      <c r="U1660" s="13">
        <f t="shared" si="25"/>
        <v>482.69</v>
      </c>
      <c r="V1660" s="13">
        <v>20.39</v>
      </c>
      <c r="W1660" s="13">
        <v>0</v>
      </c>
      <c r="X1660" s="13">
        <v>37600</v>
      </c>
      <c r="Y1660" s="13" t="s">
        <v>4</v>
      </c>
    </row>
    <row r="1661" spans="21:25" x14ac:dyDescent="0.2">
      <c r="U1661" s="13">
        <f t="shared" si="25"/>
        <v>482.7</v>
      </c>
      <c r="V1661" s="13">
        <v>20.399999999999999</v>
      </c>
      <c r="W1661" s="13">
        <v>0</v>
      </c>
      <c r="X1661" s="13">
        <v>37600</v>
      </c>
      <c r="Y1661" s="13" t="s">
        <v>4</v>
      </c>
    </row>
    <row r="1662" spans="21:25" x14ac:dyDescent="0.2">
      <c r="U1662" s="13">
        <f t="shared" si="25"/>
        <v>482.71000000000004</v>
      </c>
      <c r="V1662" s="13">
        <v>20.41</v>
      </c>
      <c r="W1662" s="13">
        <v>0</v>
      </c>
      <c r="X1662" s="13">
        <v>37700</v>
      </c>
      <c r="Y1662" s="13" t="s">
        <v>4</v>
      </c>
    </row>
    <row r="1663" spans="21:25" x14ac:dyDescent="0.2">
      <c r="U1663" s="13">
        <f t="shared" si="25"/>
        <v>482.72</v>
      </c>
      <c r="V1663" s="13">
        <v>20.420000000000002</v>
      </c>
      <c r="W1663" s="13">
        <v>0</v>
      </c>
      <c r="X1663" s="13">
        <v>37700</v>
      </c>
      <c r="Y1663" s="13" t="s">
        <v>4</v>
      </c>
    </row>
    <row r="1664" spans="21:25" x14ac:dyDescent="0.2">
      <c r="U1664" s="13">
        <f t="shared" si="25"/>
        <v>482.73</v>
      </c>
      <c r="V1664" s="13">
        <v>20.43</v>
      </c>
      <c r="W1664" s="13">
        <v>0</v>
      </c>
      <c r="X1664" s="13">
        <v>37700</v>
      </c>
      <c r="Y1664" s="13" t="s">
        <v>4</v>
      </c>
    </row>
    <row r="1665" spans="21:25" x14ac:dyDescent="0.2">
      <c r="U1665" s="13">
        <f t="shared" si="25"/>
        <v>482.74</v>
      </c>
      <c r="V1665" s="13">
        <v>20.440000000000001</v>
      </c>
      <c r="W1665" s="13">
        <v>0</v>
      </c>
      <c r="X1665" s="13">
        <v>37800</v>
      </c>
      <c r="Y1665" s="13" t="s">
        <v>4</v>
      </c>
    </row>
    <row r="1666" spans="21:25" x14ac:dyDescent="0.2">
      <c r="U1666" s="13">
        <f t="shared" si="25"/>
        <v>482.75</v>
      </c>
      <c r="V1666" s="13">
        <v>20.45</v>
      </c>
      <c r="W1666" s="13">
        <v>0</v>
      </c>
      <c r="X1666" s="13">
        <v>37800</v>
      </c>
      <c r="Y1666" s="13" t="s">
        <v>4</v>
      </c>
    </row>
    <row r="1667" spans="21:25" x14ac:dyDescent="0.2">
      <c r="U1667" s="13">
        <f t="shared" si="25"/>
        <v>482.76</v>
      </c>
      <c r="V1667" s="13">
        <v>20.46</v>
      </c>
      <c r="W1667" s="13">
        <v>0</v>
      </c>
      <c r="X1667" s="13">
        <v>37900</v>
      </c>
      <c r="Y1667" s="13" t="s">
        <v>4</v>
      </c>
    </row>
    <row r="1668" spans="21:25" x14ac:dyDescent="0.2">
      <c r="U1668" s="13">
        <f t="shared" si="25"/>
        <v>482.77</v>
      </c>
      <c r="V1668" s="13">
        <v>20.47</v>
      </c>
      <c r="W1668" s="13">
        <v>0</v>
      </c>
      <c r="X1668" s="13">
        <v>37900</v>
      </c>
      <c r="Y1668" s="13" t="s">
        <v>4</v>
      </c>
    </row>
    <row r="1669" spans="21:25" x14ac:dyDescent="0.2">
      <c r="U1669" s="13">
        <f t="shared" si="25"/>
        <v>482.78000000000003</v>
      </c>
      <c r="V1669" s="13">
        <v>20.48</v>
      </c>
      <c r="W1669" s="13">
        <v>0</v>
      </c>
      <c r="X1669" s="13">
        <v>37900</v>
      </c>
      <c r="Y1669" s="13" t="s">
        <v>4</v>
      </c>
    </row>
    <row r="1670" spans="21:25" x14ac:dyDescent="0.2">
      <c r="U1670" s="13">
        <f t="shared" si="25"/>
        <v>482.79</v>
      </c>
      <c r="V1670" s="13">
        <v>20.49</v>
      </c>
      <c r="W1670" s="13">
        <v>0</v>
      </c>
      <c r="X1670" s="13">
        <v>38000</v>
      </c>
      <c r="Y1670" s="13" t="s">
        <v>4</v>
      </c>
    </row>
    <row r="1671" spans="21:25" x14ac:dyDescent="0.2">
      <c r="U1671" s="13">
        <f t="shared" si="25"/>
        <v>482.8</v>
      </c>
      <c r="V1671" s="13">
        <v>20.5</v>
      </c>
      <c r="W1671" s="13">
        <v>0</v>
      </c>
      <c r="X1671" s="13">
        <v>38000</v>
      </c>
      <c r="Y1671" s="13" t="s">
        <v>4</v>
      </c>
    </row>
    <row r="1672" spans="21:25" x14ac:dyDescent="0.2">
      <c r="U1672" s="13">
        <f t="shared" si="25"/>
        <v>482.81</v>
      </c>
      <c r="V1672" s="13">
        <v>20.51</v>
      </c>
      <c r="W1672" s="13">
        <v>0</v>
      </c>
      <c r="X1672" s="13">
        <v>38100</v>
      </c>
      <c r="Y1672" s="13" t="s">
        <v>4</v>
      </c>
    </row>
    <row r="1673" spans="21:25" x14ac:dyDescent="0.2">
      <c r="U1673" s="13">
        <f t="shared" si="25"/>
        <v>482.82</v>
      </c>
      <c r="V1673" s="13">
        <v>20.52</v>
      </c>
      <c r="W1673" s="13">
        <v>0</v>
      </c>
      <c r="X1673" s="13">
        <v>38100</v>
      </c>
      <c r="Y1673" s="13" t="s">
        <v>4</v>
      </c>
    </row>
    <row r="1674" spans="21:25" x14ac:dyDescent="0.2">
      <c r="U1674" s="13">
        <f t="shared" si="25"/>
        <v>482.83000000000004</v>
      </c>
      <c r="V1674" s="13">
        <v>20.53</v>
      </c>
      <c r="W1674" s="13">
        <v>0</v>
      </c>
      <c r="X1674" s="13">
        <v>38100</v>
      </c>
      <c r="Y1674" s="13" t="s">
        <v>4</v>
      </c>
    </row>
    <row r="1675" spans="21:25" x14ac:dyDescent="0.2">
      <c r="U1675" s="13">
        <f t="shared" si="25"/>
        <v>482.84000000000003</v>
      </c>
      <c r="V1675" s="13">
        <v>20.54</v>
      </c>
      <c r="W1675" s="13">
        <v>0</v>
      </c>
      <c r="X1675" s="13">
        <v>38200</v>
      </c>
      <c r="Y1675" s="13" t="s">
        <v>4</v>
      </c>
    </row>
    <row r="1676" spans="21:25" x14ac:dyDescent="0.2">
      <c r="U1676" s="13">
        <f t="shared" si="25"/>
        <v>482.85</v>
      </c>
      <c r="V1676" s="13">
        <v>20.55</v>
      </c>
      <c r="W1676" s="13">
        <v>0</v>
      </c>
      <c r="X1676" s="13">
        <v>38200</v>
      </c>
      <c r="Y1676" s="13" t="s">
        <v>4</v>
      </c>
    </row>
    <row r="1677" spans="21:25" x14ac:dyDescent="0.2">
      <c r="U1677" s="13">
        <f t="shared" si="25"/>
        <v>482.86</v>
      </c>
      <c r="V1677" s="13">
        <v>20.56</v>
      </c>
      <c r="W1677" s="13">
        <v>0</v>
      </c>
      <c r="X1677" s="13">
        <v>38300</v>
      </c>
      <c r="Y1677" s="13" t="s">
        <v>4</v>
      </c>
    </row>
    <row r="1678" spans="21:25" x14ac:dyDescent="0.2">
      <c r="U1678" s="13">
        <f t="shared" si="25"/>
        <v>482.87</v>
      </c>
      <c r="V1678" s="13">
        <v>20.57</v>
      </c>
      <c r="W1678" s="13">
        <v>0</v>
      </c>
      <c r="X1678" s="13">
        <v>38300</v>
      </c>
      <c r="Y1678" s="13" t="s">
        <v>4</v>
      </c>
    </row>
    <row r="1679" spans="21:25" x14ac:dyDescent="0.2">
      <c r="U1679" s="13">
        <f t="shared" si="25"/>
        <v>482.88</v>
      </c>
      <c r="V1679" s="13">
        <v>20.58</v>
      </c>
      <c r="W1679" s="13">
        <v>0</v>
      </c>
      <c r="X1679" s="13">
        <v>38300</v>
      </c>
      <c r="Y1679" s="13" t="s">
        <v>4</v>
      </c>
    </row>
    <row r="1680" spans="21:25" x14ac:dyDescent="0.2">
      <c r="U1680" s="13">
        <f t="shared" si="25"/>
        <v>482.89</v>
      </c>
      <c r="V1680" s="13">
        <v>20.59</v>
      </c>
      <c r="W1680" s="13">
        <v>0</v>
      </c>
      <c r="X1680" s="13">
        <v>38400</v>
      </c>
      <c r="Y1680" s="13" t="s">
        <v>4</v>
      </c>
    </row>
    <row r="1681" spans="21:25" x14ac:dyDescent="0.2">
      <c r="U1681" s="13">
        <f t="shared" si="25"/>
        <v>482.90000000000003</v>
      </c>
      <c r="V1681" s="13">
        <v>20.6</v>
      </c>
      <c r="W1681" s="13">
        <v>0</v>
      </c>
      <c r="X1681" s="13">
        <v>38400</v>
      </c>
      <c r="Y1681" s="13" t="s">
        <v>4</v>
      </c>
    </row>
    <row r="1682" spans="21:25" x14ac:dyDescent="0.2">
      <c r="U1682" s="13">
        <f t="shared" si="25"/>
        <v>482.91</v>
      </c>
      <c r="V1682" s="13">
        <v>20.61</v>
      </c>
      <c r="W1682" s="13">
        <v>0</v>
      </c>
      <c r="X1682" s="13">
        <v>38500</v>
      </c>
      <c r="Y1682" s="13" t="s">
        <v>4</v>
      </c>
    </row>
    <row r="1683" spans="21:25" x14ac:dyDescent="0.2">
      <c r="U1683" s="13">
        <f t="shared" si="25"/>
        <v>482.92</v>
      </c>
      <c r="V1683" s="13">
        <v>20.62</v>
      </c>
      <c r="W1683" s="13">
        <v>0</v>
      </c>
      <c r="X1683" s="13">
        <v>38500</v>
      </c>
      <c r="Y1683" s="13" t="s">
        <v>4</v>
      </c>
    </row>
    <row r="1684" spans="21:25" x14ac:dyDescent="0.2">
      <c r="U1684" s="13">
        <f t="shared" si="25"/>
        <v>482.93</v>
      </c>
      <c r="V1684" s="13">
        <v>20.63</v>
      </c>
      <c r="W1684" s="13">
        <v>0</v>
      </c>
      <c r="X1684" s="13">
        <v>38500</v>
      </c>
      <c r="Y1684" s="13" t="s">
        <v>4</v>
      </c>
    </row>
    <row r="1685" spans="21:25" x14ac:dyDescent="0.2">
      <c r="U1685" s="13">
        <f t="shared" si="25"/>
        <v>482.94</v>
      </c>
      <c r="V1685" s="13">
        <v>20.64</v>
      </c>
      <c r="W1685" s="13">
        <v>0</v>
      </c>
      <c r="X1685" s="13">
        <v>38600</v>
      </c>
      <c r="Y1685" s="13" t="s">
        <v>4</v>
      </c>
    </row>
    <row r="1686" spans="21:25" x14ac:dyDescent="0.2">
      <c r="U1686" s="13">
        <f t="shared" ref="U1686:U1749" si="26">462.3+V1686</f>
        <v>482.95</v>
      </c>
      <c r="V1686" s="13">
        <v>20.65</v>
      </c>
      <c r="W1686" s="13">
        <v>0</v>
      </c>
      <c r="X1686" s="13">
        <v>38600</v>
      </c>
      <c r="Y1686" s="13" t="s">
        <v>4</v>
      </c>
    </row>
    <row r="1687" spans="21:25" x14ac:dyDescent="0.2">
      <c r="U1687" s="13">
        <f t="shared" si="26"/>
        <v>482.96000000000004</v>
      </c>
      <c r="V1687" s="13">
        <v>20.66</v>
      </c>
      <c r="W1687" s="13">
        <v>0</v>
      </c>
      <c r="X1687" s="13">
        <v>38700</v>
      </c>
      <c r="Y1687" s="13" t="s">
        <v>4</v>
      </c>
    </row>
    <row r="1688" spans="21:25" x14ac:dyDescent="0.2">
      <c r="U1688" s="13">
        <f t="shared" si="26"/>
        <v>482.97</v>
      </c>
      <c r="V1688" s="13">
        <v>20.67</v>
      </c>
      <c r="W1688" s="13">
        <v>0</v>
      </c>
      <c r="X1688" s="13">
        <v>38700</v>
      </c>
      <c r="Y1688" s="13" t="s">
        <v>4</v>
      </c>
    </row>
    <row r="1689" spans="21:25" x14ac:dyDescent="0.2">
      <c r="U1689" s="13">
        <f t="shared" si="26"/>
        <v>482.98</v>
      </c>
      <c r="V1689" s="13">
        <v>20.68</v>
      </c>
      <c r="W1689" s="13">
        <v>0</v>
      </c>
      <c r="X1689" s="13">
        <v>38800</v>
      </c>
      <c r="Y1689" s="13" t="s">
        <v>4</v>
      </c>
    </row>
    <row r="1690" spans="21:25" x14ac:dyDescent="0.2">
      <c r="U1690" s="13">
        <f t="shared" si="26"/>
        <v>482.99</v>
      </c>
      <c r="V1690" s="13">
        <v>20.69</v>
      </c>
      <c r="W1690" s="13">
        <v>0</v>
      </c>
      <c r="X1690" s="13">
        <v>38800</v>
      </c>
      <c r="Y1690" s="13" t="s">
        <v>4</v>
      </c>
    </row>
    <row r="1691" spans="21:25" x14ac:dyDescent="0.2">
      <c r="U1691" s="13">
        <f t="shared" si="26"/>
        <v>483</v>
      </c>
      <c r="V1691" s="13">
        <v>20.7</v>
      </c>
      <c r="W1691" s="13">
        <v>0</v>
      </c>
      <c r="X1691" s="13">
        <v>38800</v>
      </c>
      <c r="Y1691" s="13" t="s">
        <v>4</v>
      </c>
    </row>
    <row r="1692" spans="21:25" x14ac:dyDescent="0.2">
      <c r="U1692" s="13">
        <f t="shared" si="26"/>
        <v>483.01</v>
      </c>
      <c r="V1692" s="13">
        <v>20.71</v>
      </c>
      <c r="W1692" s="13">
        <v>0</v>
      </c>
      <c r="X1692" s="13">
        <v>38900</v>
      </c>
      <c r="Y1692" s="13" t="s">
        <v>4</v>
      </c>
    </row>
    <row r="1693" spans="21:25" x14ac:dyDescent="0.2">
      <c r="U1693" s="13">
        <f t="shared" si="26"/>
        <v>483.02</v>
      </c>
      <c r="V1693" s="13">
        <v>20.72</v>
      </c>
      <c r="W1693" s="13">
        <v>0</v>
      </c>
      <c r="X1693" s="13">
        <v>38900</v>
      </c>
      <c r="Y1693" s="13" t="s">
        <v>4</v>
      </c>
    </row>
    <row r="1694" spans="21:25" x14ac:dyDescent="0.2">
      <c r="U1694" s="13">
        <f t="shared" si="26"/>
        <v>483.03000000000003</v>
      </c>
      <c r="V1694" s="13">
        <v>20.73</v>
      </c>
      <c r="W1694" s="13">
        <v>0</v>
      </c>
      <c r="X1694" s="13">
        <v>39000</v>
      </c>
      <c r="Y1694" s="13" t="s">
        <v>4</v>
      </c>
    </row>
    <row r="1695" spans="21:25" x14ac:dyDescent="0.2">
      <c r="U1695" s="13">
        <f t="shared" si="26"/>
        <v>483.04</v>
      </c>
      <c r="V1695" s="13">
        <v>20.74</v>
      </c>
      <c r="W1695" s="13">
        <v>0</v>
      </c>
      <c r="X1695" s="13">
        <v>39000</v>
      </c>
      <c r="Y1695" s="13" t="s">
        <v>4</v>
      </c>
    </row>
    <row r="1696" spans="21:25" x14ac:dyDescent="0.2">
      <c r="U1696" s="13">
        <f t="shared" si="26"/>
        <v>483.05</v>
      </c>
      <c r="V1696" s="13">
        <v>20.75</v>
      </c>
      <c r="W1696" s="13">
        <v>0</v>
      </c>
      <c r="X1696" s="13">
        <v>39000</v>
      </c>
      <c r="Y1696" s="13" t="s">
        <v>4</v>
      </c>
    </row>
    <row r="1697" spans="21:25" x14ac:dyDescent="0.2">
      <c r="U1697" s="13">
        <f t="shared" si="26"/>
        <v>483.06</v>
      </c>
      <c r="V1697" s="13">
        <v>20.76</v>
      </c>
      <c r="W1697" s="13">
        <v>0</v>
      </c>
      <c r="X1697" s="13">
        <v>39100</v>
      </c>
      <c r="Y1697" s="13" t="s">
        <v>4</v>
      </c>
    </row>
    <row r="1698" spans="21:25" x14ac:dyDescent="0.2">
      <c r="U1698" s="13">
        <f t="shared" si="26"/>
        <v>483.07</v>
      </c>
      <c r="V1698" s="13">
        <v>20.77</v>
      </c>
      <c r="W1698" s="13">
        <v>0</v>
      </c>
      <c r="X1698" s="13">
        <v>39100</v>
      </c>
      <c r="Y1698" s="13" t="s">
        <v>4</v>
      </c>
    </row>
    <row r="1699" spans="21:25" x14ac:dyDescent="0.2">
      <c r="U1699" s="13">
        <f t="shared" si="26"/>
        <v>483.08000000000004</v>
      </c>
      <c r="V1699" s="13">
        <v>20.78</v>
      </c>
      <c r="W1699" s="13">
        <v>0</v>
      </c>
      <c r="X1699" s="13">
        <v>39200</v>
      </c>
      <c r="Y1699" s="13" t="s">
        <v>4</v>
      </c>
    </row>
    <row r="1700" spans="21:25" x14ac:dyDescent="0.2">
      <c r="U1700" s="13">
        <f t="shared" si="26"/>
        <v>483.09000000000003</v>
      </c>
      <c r="V1700" s="13">
        <v>20.79</v>
      </c>
      <c r="W1700" s="13">
        <v>0</v>
      </c>
      <c r="X1700" s="13">
        <v>39200</v>
      </c>
      <c r="Y1700" s="13" t="s">
        <v>4</v>
      </c>
    </row>
    <row r="1701" spans="21:25" x14ac:dyDescent="0.2">
      <c r="U1701" s="13">
        <f t="shared" si="26"/>
        <v>483.1</v>
      </c>
      <c r="V1701" s="13">
        <v>20.8</v>
      </c>
      <c r="W1701" s="13">
        <v>0</v>
      </c>
      <c r="X1701" s="13">
        <v>39200</v>
      </c>
      <c r="Y1701" s="13" t="s">
        <v>4</v>
      </c>
    </row>
    <row r="1702" spans="21:25" x14ac:dyDescent="0.2">
      <c r="U1702" s="13">
        <f t="shared" si="26"/>
        <v>483.11</v>
      </c>
      <c r="V1702" s="13">
        <v>20.81</v>
      </c>
      <c r="W1702" s="13">
        <v>0</v>
      </c>
      <c r="X1702" s="13">
        <v>39300</v>
      </c>
      <c r="Y1702" s="13" t="s">
        <v>4</v>
      </c>
    </row>
    <row r="1703" spans="21:25" x14ac:dyDescent="0.2">
      <c r="U1703" s="13">
        <f t="shared" si="26"/>
        <v>483.12</v>
      </c>
      <c r="V1703" s="13">
        <v>20.82</v>
      </c>
      <c r="W1703" s="13">
        <v>0</v>
      </c>
      <c r="X1703" s="13">
        <v>39300</v>
      </c>
      <c r="Y1703" s="13" t="s">
        <v>4</v>
      </c>
    </row>
    <row r="1704" spans="21:25" x14ac:dyDescent="0.2">
      <c r="U1704" s="13">
        <f t="shared" si="26"/>
        <v>483.13</v>
      </c>
      <c r="V1704" s="13">
        <v>20.83</v>
      </c>
      <c r="W1704" s="13">
        <v>0</v>
      </c>
      <c r="X1704" s="13">
        <v>39400</v>
      </c>
      <c r="Y1704" s="13" t="s">
        <v>4</v>
      </c>
    </row>
    <row r="1705" spans="21:25" x14ac:dyDescent="0.2">
      <c r="U1705" s="13">
        <f t="shared" si="26"/>
        <v>483.14</v>
      </c>
      <c r="V1705" s="13">
        <v>20.84</v>
      </c>
      <c r="W1705" s="13">
        <v>0</v>
      </c>
      <c r="X1705" s="13">
        <v>39400</v>
      </c>
      <c r="Y1705" s="13" t="s">
        <v>4</v>
      </c>
    </row>
    <row r="1706" spans="21:25" x14ac:dyDescent="0.2">
      <c r="U1706" s="13">
        <f t="shared" si="26"/>
        <v>483.15000000000003</v>
      </c>
      <c r="V1706" s="13">
        <v>20.85</v>
      </c>
      <c r="W1706" s="13">
        <v>0</v>
      </c>
      <c r="X1706" s="13">
        <v>39400</v>
      </c>
      <c r="Y1706" s="13" t="s">
        <v>4</v>
      </c>
    </row>
    <row r="1707" spans="21:25" x14ac:dyDescent="0.2">
      <c r="U1707" s="13">
        <f t="shared" si="26"/>
        <v>483.16</v>
      </c>
      <c r="V1707" s="13">
        <v>20.86</v>
      </c>
      <c r="W1707" s="13">
        <v>0</v>
      </c>
      <c r="X1707" s="13">
        <v>39500</v>
      </c>
      <c r="Y1707" s="13" t="s">
        <v>4</v>
      </c>
    </row>
    <row r="1708" spans="21:25" x14ac:dyDescent="0.2">
      <c r="U1708" s="13">
        <f t="shared" si="26"/>
        <v>483.17</v>
      </c>
      <c r="V1708" s="13">
        <v>20.87</v>
      </c>
      <c r="W1708" s="13">
        <v>0</v>
      </c>
      <c r="X1708" s="13">
        <v>39500</v>
      </c>
      <c r="Y1708" s="13" t="s">
        <v>4</v>
      </c>
    </row>
    <row r="1709" spans="21:25" x14ac:dyDescent="0.2">
      <c r="U1709" s="13">
        <f t="shared" si="26"/>
        <v>483.18</v>
      </c>
      <c r="V1709" s="13">
        <v>20.88</v>
      </c>
      <c r="W1709" s="13">
        <v>0</v>
      </c>
      <c r="X1709" s="13">
        <v>39600</v>
      </c>
      <c r="Y1709" s="13" t="s">
        <v>4</v>
      </c>
    </row>
    <row r="1710" spans="21:25" x14ac:dyDescent="0.2">
      <c r="U1710" s="13">
        <f t="shared" si="26"/>
        <v>483.19</v>
      </c>
      <c r="V1710" s="13">
        <v>20.89</v>
      </c>
      <c r="W1710" s="13">
        <v>0</v>
      </c>
      <c r="X1710" s="13">
        <v>39600</v>
      </c>
      <c r="Y1710" s="13" t="s">
        <v>4</v>
      </c>
    </row>
    <row r="1711" spans="21:25" x14ac:dyDescent="0.2">
      <c r="U1711" s="13">
        <f t="shared" si="26"/>
        <v>483.2</v>
      </c>
      <c r="V1711" s="13">
        <v>20.9</v>
      </c>
      <c r="W1711" s="13">
        <v>0</v>
      </c>
      <c r="X1711" s="13">
        <v>39600</v>
      </c>
      <c r="Y1711" s="13" t="s">
        <v>4</v>
      </c>
    </row>
    <row r="1712" spans="21:25" x14ac:dyDescent="0.2">
      <c r="U1712" s="13">
        <f t="shared" si="26"/>
        <v>483.21000000000004</v>
      </c>
      <c r="V1712" s="13">
        <v>20.91</v>
      </c>
      <c r="W1712" s="13">
        <v>0</v>
      </c>
      <c r="X1712" s="13">
        <v>39700</v>
      </c>
      <c r="Y1712" s="13" t="s">
        <v>4</v>
      </c>
    </row>
    <row r="1713" spans="21:25" x14ac:dyDescent="0.2">
      <c r="U1713" s="13">
        <f t="shared" si="26"/>
        <v>483.22</v>
      </c>
      <c r="V1713" s="13">
        <v>20.92</v>
      </c>
      <c r="W1713" s="13">
        <v>0</v>
      </c>
      <c r="X1713" s="13">
        <v>39700</v>
      </c>
      <c r="Y1713" s="13" t="s">
        <v>4</v>
      </c>
    </row>
    <row r="1714" spans="21:25" x14ac:dyDescent="0.2">
      <c r="U1714" s="13">
        <f t="shared" si="26"/>
        <v>483.23</v>
      </c>
      <c r="V1714" s="13">
        <v>20.93</v>
      </c>
      <c r="W1714" s="13">
        <v>0</v>
      </c>
      <c r="X1714" s="13">
        <v>39800</v>
      </c>
      <c r="Y1714" s="13" t="s">
        <v>4</v>
      </c>
    </row>
    <row r="1715" spans="21:25" x14ac:dyDescent="0.2">
      <c r="U1715" s="13">
        <f t="shared" si="26"/>
        <v>483.24</v>
      </c>
      <c r="V1715" s="13">
        <v>20.94</v>
      </c>
      <c r="W1715" s="13">
        <v>0</v>
      </c>
      <c r="X1715" s="13">
        <v>39800</v>
      </c>
      <c r="Y1715" s="13" t="s">
        <v>4</v>
      </c>
    </row>
    <row r="1716" spans="21:25" x14ac:dyDescent="0.2">
      <c r="U1716" s="13">
        <f t="shared" si="26"/>
        <v>483.25</v>
      </c>
      <c r="V1716" s="13">
        <v>20.95</v>
      </c>
      <c r="W1716" s="13">
        <v>0</v>
      </c>
      <c r="X1716" s="13">
        <v>39900</v>
      </c>
      <c r="Y1716" s="13" t="s">
        <v>4</v>
      </c>
    </row>
    <row r="1717" spans="21:25" x14ac:dyDescent="0.2">
      <c r="U1717" s="13">
        <f t="shared" si="26"/>
        <v>483.26</v>
      </c>
      <c r="V1717" s="13">
        <v>20.96</v>
      </c>
      <c r="W1717" s="13">
        <v>0</v>
      </c>
      <c r="X1717" s="13">
        <v>39900</v>
      </c>
      <c r="Y1717" s="13" t="s">
        <v>4</v>
      </c>
    </row>
    <row r="1718" spans="21:25" x14ac:dyDescent="0.2">
      <c r="U1718" s="13">
        <f t="shared" si="26"/>
        <v>483.27</v>
      </c>
      <c r="V1718" s="13">
        <v>20.97</v>
      </c>
      <c r="W1718" s="13">
        <v>0</v>
      </c>
      <c r="X1718" s="13">
        <v>39900</v>
      </c>
      <c r="Y1718" s="13" t="s">
        <v>4</v>
      </c>
    </row>
    <row r="1719" spans="21:25" x14ac:dyDescent="0.2">
      <c r="U1719" s="13">
        <f t="shared" si="26"/>
        <v>483.28000000000003</v>
      </c>
      <c r="V1719" s="13">
        <v>20.98</v>
      </c>
      <c r="W1719" s="13">
        <v>0</v>
      </c>
      <c r="X1719" s="13">
        <v>40000</v>
      </c>
      <c r="Y1719" s="13" t="s">
        <v>4</v>
      </c>
    </row>
    <row r="1720" spans="21:25" x14ac:dyDescent="0.2">
      <c r="U1720" s="13">
        <f t="shared" si="26"/>
        <v>483.29</v>
      </c>
      <c r="V1720" s="13">
        <v>20.99</v>
      </c>
      <c r="W1720" s="13">
        <v>0</v>
      </c>
      <c r="X1720" s="13">
        <v>40000</v>
      </c>
      <c r="Y1720" s="13" t="s">
        <v>4</v>
      </c>
    </row>
    <row r="1721" spans="21:25" x14ac:dyDescent="0.2">
      <c r="U1721" s="13">
        <f t="shared" si="26"/>
        <v>483.3</v>
      </c>
      <c r="V1721" s="13">
        <v>21</v>
      </c>
      <c r="W1721" s="13">
        <v>0</v>
      </c>
      <c r="X1721" s="13">
        <v>40100</v>
      </c>
      <c r="Y1721" s="13" t="s">
        <v>4</v>
      </c>
    </row>
    <row r="1722" spans="21:25" x14ac:dyDescent="0.2">
      <c r="U1722" s="13">
        <f t="shared" si="26"/>
        <v>483.31</v>
      </c>
      <c r="V1722" s="13">
        <v>21.01</v>
      </c>
      <c r="W1722" s="13">
        <v>0</v>
      </c>
      <c r="X1722" s="13">
        <v>40100</v>
      </c>
      <c r="Y1722" s="13" t="s">
        <v>4</v>
      </c>
    </row>
    <row r="1723" spans="21:25" x14ac:dyDescent="0.2">
      <c r="U1723" s="13">
        <f t="shared" si="26"/>
        <v>483.32</v>
      </c>
      <c r="V1723" s="13">
        <v>21.02</v>
      </c>
      <c r="W1723" s="13">
        <v>0</v>
      </c>
      <c r="X1723" s="13">
        <v>40100</v>
      </c>
      <c r="Y1723" s="13" t="s">
        <v>4</v>
      </c>
    </row>
    <row r="1724" spans="21:25" x14ac:dyDescent="0.2">
      <c r="U1724" s="13">
        <f t="shared" si="26"/>
        <v>483.33000000000004</v>
      </c>
      <c r="V1724" s="13">
        <v>21.03</v>
      </c>
      <c r="W1724" s="13">
        <v>0</v>
      </c>
      <c r="X1724" s="13">
        <v>40200</v>
      </c>
      <c r="Y1724" s="13" t="s">
        <v>4</v>
      </c>
    </row>
    <row r="1725" spans="21:25" x14ac:dyDescent="0.2">
      <c r="U1725" s="13">
        <f t="shared" si="26"/>
        <v>483.34000000000003</v>
      </c>
      <c r="V1725" s="13">
        <v>21.04</v>
      </c>
      <c r="W1725" s="13">
        <v>0</v>
      </c>
      <c r="X1725" s="13">
        <v>40200</v>
      </c>
      <c r="Y1725" s="13" t="s">
        <v>4</v>
      </c>
    </row>
    <row r="1726" spans="21:25" x14ac:dyDescent="0.2">
      <c r="U1726" s="13">
        <f t="shared" si="26"/>
        <v>483.35</v>
      </c>
      <c r="V1726" s="13">
        <v>21.05</v>
      </c>
      <c r="W1726" s="13">
        <v>0</v>
      </c>
      <c r="X1726" s="13">
        <v>40300</v>
      </c>
      <c r="Y1726" s="13" t="s">
        <v>4</v>
      </c>
    </row>
    <row r="1727" spans="21:25" x14ac:dyDescent="0.2">
      <c r="U1727" s="13">
        <f t="shared" si="26"/>
        <v>483.36</v>
      </c>
      <c r="V1727" s="13">
        <v>21.06</v>
      </c>
      <c r="W1727" s="13">
        <v>0</v>
      </c>
      <c r="X1727" s="13">
        <v>40300</v>
      </c>
      <c r="Y1727" s="13" t="s">
        <v>4</v>
      </c>
    </row>
    <row r="1728" spans="21:25" x14ac:dyDescent="0.2">
      <c r="U1728" s="13">
        <f t="shared" si="26"/>
        <v>483.37</v>
      </c>
      <c r="V1728" s="13">
        <v>21.07</v>
      </c>
      <c r="W1728" s="13">
        <v>0</v>
      </c>
      <c r="X1728" s="13">
        <v>40300</v>
      </c>
      <c r="Y1728" s="13" t="s">
        <v>4</v>
      </c>
    </row>
    <row r="1729" spans="21:25" x14ac:dyDescent="0.2">
      <c r="U1729" s="13">
        <f t="shared" si="26"/>
        <v>483.38</v>
      </c>
      <c r="V1729" s="13">
        <v>21.08</v>
      </c>
      <c r="W1729" s="13">
        <v>0</v>
      </c>
      <c r="X1729" s="13">
        <v>40400</v>
      </c>
      <c r="Y1729" s="13" t="s">
        <v>4</v>
      </c>
    </row>
    <row r="1730" spans="21:25" x14ac:dyDescent="0.2">
      <c r="U1730" s="13">
        <f t="shared" si="26"/>
        <v>483.39</v>
      </c>
      <c r="V1730" s="13">
        <v>21.09</v>
      </c>
      <c r="W1730" s="13">
        <v>0</v>
      </c>
      <c r="X1730" s="13">
        <v>40400</v>
      </c>
      <c r="Y1730" s="13" t="s">
        <v>4</v>
      </c>
    </row>
    <row r="1731" spans="21:25" x14ac:dyDescent="0.2">
      <c r="U1731" s="13">
        <f t="shared" si="26"/>
        <v>483.40000000000003</v>
      </c>
      <c r="V1731" s="13">
        <v>21.1</v>
      </c>
      <c r="W1731" s="13">
        <v>0</v>
      </c>
      <c r="X1731" s="13">
        <v>40500</v>
      </c>
      <c r="Y1731" s="13" t="s">
        <v>4</v>
      </c>
    </row>
    <row r="1732" spans="21:25" x14ac:dyDescent="0.2">
      <c r="U1732" s="13">
        <f t="shared" si="26"/>
        <v>483.41</v>
      </c>
      <c r="V1732" s="13">
        <v>21.11</v>
      </c>
      <c r="W1732" s="13">
        <v>0</v>
      </c>
      <c r="X1732" s="13">
        <v>40500</v>
      </c>
      <c r="Y1732" s="13" t="s">
        <v>4</v>
      </c>
    </row>
    <row r="1733" spans="21:25" x14ac:dyDescent="0.2">
      <c r="U1733" s="13">
        <f t="shared" si="26"/>
        <v>483.42</v>
      </c>
      <c r="V1733" s="13">
        <v>21.12</v>
      </c>
      <c r="W1733" s="13">
        <v>0</v>
      </c>
      <c r="X1733" s="13">
        <v>40600</v>
      </c>
      <c r="Y1733" s="13" t="s">
        <v>4</v>
      </c>
    </row>
    <row r="1734" spans="21:25" x14ac:dyDescent="0.2">
      <c r="U1734" s="13">
        <f t="shared" si="26"/>
        <v>483.43</v>
      </c>
      <c r="V1734" s="13">
        <v>21.13</v>
      </c>
      <c r="W1734" s="13">
        <v>0</v>
      </c>
      <c r="X1734" s="13">
        <v>40600</v>
      </c>
      <c r="Y1734" s="13" t="s">
        <v>4</v>
      </c>
    </row>
    <row r="1735" spans="21:25" x14ac:dyDescent="0.2">
      <c r="U1735" s="13">
        <f t="shared" si="26"/>
        <v>483.44</v>
      </c>
      <c r="V1735" s="13">
        <v>21.14</v>
      </c>
      <c r="W1735" s="13">
        <v>0</v>
      </c>
      <c r="X1735" s="13">
        <v>40600</v>
      </c>
      <c r="Y1735" s="13" t="s">
        <v>4</v>
      </c>
    </row>
    <row r="1736" spans="21:25" x14ac:dyDescent="0.2">
      <c r="U1736" s="13">
        <f t="shared" si="26"/>
        <v>483.45</v>
      </c>
      <c r="V1736" s="13">
        <v>21.15</v>
      </c>
      <c r="W1736" s="13">
        <v>0</v>
      </c>
      <c r="X1736" s="13">
        <v>40700</v>
      </c>
      <c r="Y1736" s="13" t="s">
        <v>4</v>
      </c>
    </row>
    <row r="1737" spans="21:25" x14ac:dyDescent="0.2">
      <c r="U1737" s="13">
        <f t="shared" si="26"/>
        <v>483.46000000000004</v>
      </c>
      <c r="V1737" s="13">
        <v>21.16</v>
      </c>
      <c r="W1737" s="13">
        <v>0</v>
      </c>
      <c r="X1737" s="13">
        <v>40700</v>
      </c>
      <c r="Y1737" s="13" t="s">
        <v>4</v>
      </c>
    </row>
    <row r="1738" spans="21:25" x14ac:dyDescent="0.2">
      <c r="U1738" s="13">
        <f t="shared" si="26"/>
        <v>483.47</v>
      </c>
      <c r="V1738" s="13">
        <v>21.17</v>
      </c>
      <c r="W1738" s="13">
        <v>0</v>
      </c>
      <c r="X1738" s="13">
        <v>40800</v>
      </c>
      <c r="Y1738" s="13" t="s">
        <v>4</v>
      </c>
    </row>
    <row r="1739" spans="21:25" x14ac:dyDescent="0.2">
      <c r="U1739" s="13">
        <f t="shared" si="26"/>
        <v>483.48</v>
      </c>
      <c r="V1739" s="13">
        <v>21.18</v>
      </c>
      <c r="W1739" s="13">
        <v>0</v>
      </c>
      <c r="X1739" s="13">
        <v>40800</v>
      </c>
      <c r="Y1739" s="13" t="s">
        <v>4</v>
      </c>
    </row>
    <row r="1740" spans="21:25" x14ac:dyDescent="0.2">
      <c r="U1740" s="13">
        <f t="shared" si="26"/>
        <v>483.49</v>
      </c>
      <c r="V1740" s="13">
        <v>21.19</v>
      </c>
      <c r="W1740" s="13">
        <v>0</v>
      </c>
      <c r="X1740" s="13">
        <v>40800</v>
      </c>
      <c r="Y1740" s="13" t="s">
        <v>4</v>
      </c>
    </row>
    <row r="1741" spans="21:25" x14ac:dyDescent="0.2">
      <c r="U1741" s="13">
        <f t="shared" si="26"/>
        <v>483.5</v>
      </c>
      <c r="V1741" s="13">
        <v>21.2</v>
      </c>
      <c r="W1741" s="13">
        <v>0</v>
      </c>
      <c r="X1741" s="13">
        <v>40900</v>
      </c>
      <c r="Y1741" s="13" t="s">
        <v>4</v>
      </c>
    </row>
    <row r="1742" spans="21:25" x14ac:dyDescent="0.2">
      <c r="U1742" s="13">
        <f t="shared" si="26"/>
        <v>483.51</v>
      </c>
      <c r="V1742" s="13">
        <v>21.21</v>
      </c>
      <c r="W1742" s="13">
        <v>0</v>
      </c>
      <c r="X1742" s="13">
        <v>40900</v>
      </c>
      <c r="Y1742" s="13" t="s">
        <v>4</v>
      </c>
    </row>
    <row r="1743" spans="21:25" x14ac:dyDescent="0.2">
      <c r="U1743" s="13">
        <f t="shared" si="26"/>
        <v>483.52</v>
      </c>
      <c r="V1743" s="13">
        <v>21.22</v>
      </c>
      <c r="W1743" s="13">
        <v>0</v>
      </c>
      <c r="X1743" s="13">
        <v>41000</v>
      </c>
      <c r="Y1743" s="13" t="s">
        <v>4</v>
      </c>
    </row>
    <row r="1744" spans="21:25" x14ac:dyDescent="0.2">
      <c r="U1744" s="13">
        <f t="shared" si="26"/>
        <v>483.53000000000003</v>
      </c>
      <c r="V1744" s="13">
        <v>21.23</v>
      </c>
      <c r="W1744" s="13">
        <v>0</v>
      </c>
      <c r="X1744" s="13">
        <v>41000</v>
      </c>
      <c r="Y1744" s="13" t="s">
        <v>4</v>
      </c>
    </row>
    <row r="1745" spans="21:25" x14ac:dyDescent="0.2">
      <c r="U1745" s="13">
        <f t="shared" si="26"/>
        <v>483.54</v>
      </c>
      <c r="V1745" s="13">
        <v>21.24</v>
      </c>
      <c r="W1745" s="13">
        <v>0</v>
      </c>
      <c r="X1745" s="13">
        <v>41100</v>
      </c>
      <c r="Y1745" s="13" t="s">
        <v>4</v>
      </c>
    </row>
    <row r="1746" spans="21:25" x14ac:dyDescent="0.2">
      <c r="U1746" s="13">
        <f t="shared" si="26"/>
        <v>483.55</v>
      </c>
      <c r="V1746" s="13">
        <v>21.25</v>
      </c>
      <c r="W1746" s="13">
        <v>0</v>
      </c>
      <c r="X1746" s="13">
        <v>41100</v>
      </c>
      <c r="Y1746" s="13" t="s">
        <v>4</v>
      </c>
    </row>
    <row r="1747" spans="21:25" x14ac:dyDescent="0.2">
      <c r="U1747" s="13">
        <f t="shared" si="26"/>
        <v>483.56</v>
      </c>
      <c r="V1747" s="13">
        <v>21.26</v>
      </c>
      <c r="W1747" s="13">
        <v>0</v>
      </c>
      <c r="X1747" s="13">
        <v>41100</v>
      </c>
      <c r="Y1747" s="13" t="s">
        <v>4</v>
      </c>
    </row>
    <row r="1748" spans="21:25" x14ac:dyDescent="0.2">
      <c r="U1748" s="13">
        <f t="shared" si="26"/>
        <v>483.57</v>
      </c>
      <c r="V1748" s="13">
        <v>21.27</v>
      </c>
      <c r="W1748" s="13">
        <v>0</v>
      </c>
      <c r="X1748" s="13">
        <v>41200</v>
      </c>
      <c r="Y1748" s="13" t="s">
        <v>4</v>
      </c>
    </row>
    <row r="1749" spans="21:25" x14ac:dyDescent="0.2">
      <c r="U1749" s="13">
        <f t="shared" si="26"/>
        <v>483.58000000000004</v>
      </c>
      <c r="V1749" s="13">
        <v>21.28</v>
      </c>
      <c r="W1749" s="13">
        <v>0</v>
      </c>
      <c r="X1749" s="13">
        <v>41200</v>
      </c>
      <c r="Y1749" s="13" t="s">
        <v>4</v>
      </c>
    </row>
    <row r="1750" spans="21:25" x14ac:dyDescent="0.2">
      <c r="U1750" s="13">
        <f t="shared" ref="U1750:U1813" si="27">462.3+V1750</f>
        <v>483.59000000000003</v>
      </c>
      <c r="V1750" s="13">
        <v>21.29</v>
      </c>
      <c r="W1750" s="13">
        <v>0</v>
      </c>
      <c r="X1750" s="13">
        <v>41300</v>
      </c>
      <c r="Y1750" s="13" t="s">
        <v>4</v>
      </c>
    </row>
    <row r="1751" spans="21:25" x14ac:dyDescent="0.2">
      <c r="U1751" s="13">
        <f t="shared" si="27"/>
        <v>483.6</v>
      </c>
      <c r="V1751" s="13">
        <v>21.3</v>
      </c>
      <c r="W1751" s="13">
        <v>0</v>
      </c>
      <c r="X1751" s="13">
        <v>41300</v>
      </c>
      <c r="Y1751" s="13" t="s">
        <v>4</v>
      </c>
    </row>
    <row r="1752" spans="21:25" x14ac:dyDescent="0.2">
      <c r="U1752" s="13">
        <f t="shared" si="27"/>
        <v>483.61</v>
      </c>
      <c r="V1752" s="13">
        <v>21.31</v>
      </c>
      <c r="W1752" s="13">
        <v>0</v>
      </c>
      <c r="X1752" s="13">
        <v>41300</v>
      </c>
      <c r="Y1752" s="13" t="s">
        <v>4</v>
      </c>
    </row>
    <row r="1753" spans="21:25" x14ac:dyDescent="0.2">
      <c r="U1753" s="13">
        <f t="shared" si="27"/>
        <v>483.62</v>
      </c>
      <c r="V1753" s="13">
        <v>21.32</v>
      </c>
      <c r="W1753" s="13">
        <v>0</v>
      </c>
      <c r="X1753" s="13">
        <v>41400</v>
      </c>
      <c r="Y1753" s="13" t="s">
        <v>4</v>
      </c>
    </row>
    <row r="1754" spans="21:25" x14ac:dyDescent="0.2">
      <c r="U1754" s="13">
        <f t="shared" si="27"/>
        <v>483.63</v>
      </c>
      <c r="V1754" s="13">
        <v>21.33</v>
      </c>
      <c r="W1754" s="13">
        <v>0</v>
      </c>
      <c r="X1754" s="13">
        <v>41400</v>
      </c>
      <c r="Y1754" s="13" t="s">
        <v>4</v>
      </c>
    </row>
    <row r="1755" spans="21:25" x14ac:dyDescent="0.2">
      <c r="U1755" s="13">
        <f t="shared" si="27"/>
        <v>483.64</v>
      </c>
      <c r="V1755" s="13">
        <v>21.34</v>
      </c>
      <c r="W1755" s="13">
        <v>0</v>
      </c>
      <c r="X1755" s="13">
        <v>41500</v>
      </c>
      <c r="Y1755" s="13" t="s">
        <v>4</v>
      </c>
    </row>
    <row r="1756" spans="21:25" x14ac:dyDescent="0.2">
      <c r="U1756" s="13">
        <f t="shared" si="27"/>
        <v>483.65000000000003</v>
      </c>
      <c r="V1756" s="13">
        <v>21.35</v>
      </c>
      <c r="W1756" s="13">
        <v>0</v>
      </c>
      <c r="X1756" s="13">
        <v>41500</v>
      </c>
      <c r="Y1756" s="13" t="s">
        <v>4</v>
      </c>
    </row>
    <row r="1757" spans="21:25" x14ac:dyDescent="0.2">
      <c r="U1757" s="13">
        <f t="shared" si="27"/>
        <v>483.66</v>
      </c>
      <c r="V1757" s="13">
        <v>21.36</v>
      </c>
      <c r="W1757" s="13">
        <v>0</v>
      </c>
      <c r="X1757" s="13">
        <v>41600</v>
      </c>
      <c r="Y1757" s="13" t="s">
        <v>4</v>
      </c>
    </row>
    <row r="1758" spans="21:25" x14ac:dyDescent="0.2">
      <c r="U1758" s="13">
        <f t="shared" si="27"/>
        <v>483.67</v>
      </c>
      <c r="V1758" s="13">
        <v>21.37</v>
      </c>
      <c r="W1758" s="13">
        <v>0</v>
      </c>
      <c r="X1758" s="13">
        <v>41600</v>
      </c>
      <c r="Y1758" s="13" t="s">
        <v>4</v>
      </c>
    </row>
    <row r="1759" spans="21:25" x14ac:dyDescent="0.2">
      <c r="U1759" s="13">
        <f t="shared" si="27"/>
        <v>483.68</v>
      </c>
      <c r="V1759" s="13">
        <v>21.38</v>
      </c>
      <c r="W1759" s="13">
        <v>0</v>
      </c>
      <c r="X1759" s="13">
        <v>41600</v>
      </c>
      <c r="Y1759" s="13" t="s">
        <v>4</v>
      </c>
    </row>
    <row r="1760" spans="21:25" x14ac:dyDescent="0.2">
      <c r="U1760" s="13">
        <f t="shared" si="27"/>
        <v>483.69</v>
      </c>
      <c r="V1760" s="13">
        <v>21.39</v>
      </c>
      <c r="W1760" s="13">
        <v>0</v>
      </c>
      <c r="X1760" s="13">
        <v>41700</v>
      </c>
      <c r="Y1760" s="13" t="s">
        <v>4</v>
      </c>
    </row>
    <row r="1761" spans="21:25" x14ac:dyDescent="0.2">
      <c r="U1761" s="13">
        <f t="shared" si="27"/>
        <v>483.7</v>
      </c>
      <c r="V1761" s="13">
        <v>21.4</v>
      </c>
      <c r="W1761" s="13">
        <v>0</v>
      </c>
      <c r="X1761" s="13">
        <v>41700</v>
      </c>
      <c r="Y1761" s="13" t="s">
        <v>4</v>
      </c>
    </row>
    <row r="1762" spans="21:25" x14ac:dyDescent="0.2">
      <c r="U1762" s="13">
        <f t="shared" si="27"/>
        <v>483.71000000000004</v>
      </c>
      <c r="V1762" s="13">
        <v>21.41</v>
      </c>
      <c r="W1762" s="13">
        <v>0</v>
      </c>
      <c r="X1762" s="13">
        <v>41800</v>
      </c>
      <c r="Y1762" s="13" t="s">
        <v>4</v>
      </c>
    </row>
    <row r="1763" spans="21:25" x14ac:dyDescent="0.2">
      <c r="U1763" s="13">
        <f t="shared" si="27"/>
        <v>483.72</v>
      </c>
      <c r="V1763" s="13">
        <v>21.42</v>
      </c>
      <c r="W1763" s="13">
        <v>0</v>
      </c>
      <c r="X1763" s="13">
        <v>41800</v>
      </c>
      <c r="Y1763" s="13" t="s">
        <v>4</v>
      </c>
    </row>
    <row r="1764" spans="21:25" x14ac:dyDescent="0.2">
      <c r="U1764" s="13">
        <f t="shared" si="27"/>
        <v>483.73</v>
      </c>
      <c r="V1764" s="13">
        <v>21.43</v>
      </c>
      <c r="W1764" s="13">
        <v>0</v>
      </c>
      <c r="X1764" s="13">
        <v>41800</v>
      </c>
      <c r="Y1764" s="13" t="s">
        <v>4</v>
      </c>
    </row>
    <row r="1765" spans="21:25" x14ac:dyDescent="0.2">
      <c r="U1765" s="13">
        <f t="shared" si="27"/>
        <v>483.74</v>
      </c>
      <c r="V1765" s="13">
        <v>21.44</v>
      </c>
      <c r="W1765" s="13">
        <v>0</v>
      </c>
      <c r="X1765" s="13">
        <v>41900</v>
      </c>
      <c r="Y1765" s="13" t="s">
        <v>4</v>
      </c>
    </row>
    <row r="1766" spans="21:25" x14ac:dyDescent="0.2">
      <c r="U1766" s="13">
        <f t="shared" si="27"/>
        <v>483.75</v>
      </c>
      <c r="V1766" s="13">
        <v>21.45</v>
      </c>
      <c r="W1766" s="13">
        <v>0</v>
      </c>
      <c r="X1766" s="13">
        <v>41900</v>
      </c>
      <c r="Y1766" s="13" t="s">
        <v>4</v>
      </c>
    </row>
    <row r="1767" spans="21:25" x14ac:dyDescent="0.2">
      <c r="U1767" s="13">
        <f t="shared" si="27"/>
        <v>483.76</v>
      </c>
      <c r="V1767" s="13">
        <v>21.46</v>
      </c>
      <c r="W1767" s="13">
        <v>0</v>
      </c>
      <c r="X1767" s="13">
        <v>42000</v>
      </c>
      <c r="Y1767" s="13" t="s">
        <v>4</v>
      </c>
    </row>
    <row r="1768" spans="21:25" x14ac:dyDescent="0.2">
      <c r="U1768" s="13">
        <f t="shared" si="27"/>
        <v>483.77</v>
      </c>
      <c r="V1768" s="13">
        <v>21.47</v>
      </c>
      <c r="W1768" s="13">
        <v>0</v>
      </c>
      <c r="X1768" s="13">
        <v>42000</v>
      </c>
      <c r="Y1768" s="13" t="s">
        <v>4</v>
      </c>
    </row>
    <row r="1769" spans="21:25" x14ac:dyDescent="0.2">
      <c r="U1769" s="13">
        <f t="shared" si="27"/>
        <v>483.78000000000003</v>
      </c>
      <c r="V1769" s="13">
        <v>21.48</v>
      </c>
      <c r="W1769" s="13">
        <v>0</v>
      </c>
      <c r="X1769" s="13">
        <v>42100</v>
      </c>
      <c r="Y1769" s="13" t="s">
        <v>4</v>
      </c>
    </row>
    <row r="1770" spans="21:25" x14ac:dyDescent="0.2">
      <c r="U1770" s="13">
        <f t="shared" si="27"/>
        <v>483.79</v>
      </c>
      <c r="V1770" s="13">
        <v>21.49</v>
      </c>
      <c r="W1770" s="13">
        <v>0</v>
      </c>
      <c r="X1770" s="13">
        <v>42100</v>
      </c>
      <c r="Y1770" s="13" t="s">
        <v>4</v>
      </c>
    </row>
    <row r="1771" spans="21:25" x14ac:dyDescent="0.2">
      <c r="U1771" s="13">
        <f t="shared" si="27"/>
        <v>483.8</v>
      </c>
      <c r="V1771" s="13">
        <v>21.5</v>
      </c>
      <c r="W1771" s="13">
        <v>0</v>
      </c>
      <c r="X1771" s="13">
        <v>42100</v>
      </c>
      <c r="Y1771" s="13" t="s">
        <v>4</v>
      </c>
    </row>
    <row r="1772" spans="21:25" x14ac:dyDescent="0.2">
      <c r="U1772" s="13">
        <f t="shared" si="27"/>
        <v>483.81</v>
      </c>
      <c r="V1772" s="13">
        <v>21.51</v>
      </c>
      <c r="W1772" s="13">
        <v>0</v>
      </c>
      <c r="X1772" s="13">
        <v>42200</v>
      </c>
      <c r="Y1772" s="13" t="s">
        <v>4</v>
      </c>
    </row>
    <row r="1773" spans="21:25" x14ac:dyDescent="0.2">
      <c r="U1773" s="13">
        <f t="shared" si="27"/>
        <v>483.82</v>
      </c>
      <c r="V1773" s="13">
        <v>21.52</v>
      </c>
      <c r="W1773" s="13">
        <v>0</v>
      </c>
      <c r="X1773" s="13">
        <v>42200</v>
      </c>
      <c r="Y1773" s="13" t="s">
        <v>4</v>
      </c>
    </row>
    <row r="1774" spans="21:25" x14ac:dyDescent="0.2">
      <c r="U1774" s="13">
        <f t="shared" si="27"/>
        <v>483.83000000000004</v>
      </c>
      <c r="V1774" s="13">
        <v>21.53</v>
      </c>
      <c r="W1774" s="13">
        <v>0</v>
      </c>
      <c r="X1774" s="13">
        <v>42300</v>
      </c>
      <c r="Y1774" s="13" t="s">
        <v>4</v>
      </c>
    </row>
    <row r="1775" spans="21:25" x14ac:dyDescent="0.2">
      <c r="U1775" s="13">
        <f t="shared" si="27"/>
        <v>483.84000000000003</v>
      </c>
      <c r="V1775" s="13">
        <v>21.54</v>
      </c>
      <c r="W1775" s="13">
        <v>0</v>
      </c>
      <c r="X1775" s="13">
        <v>42300</v>
      </c>
      <c r="Y1775" s="13" t="s">
        <v>4</v>
      </c>
    </row>
    <row r="1776" spans="21:25" x14ac:dyDescent="0.2">
      <c r="U1776" s="13">
        <f t="shared" si="27"/>
        <v>483.85</v>
      </c>
      <c r="V1776" s="13">
        <v>21.55</v>
      </c>
      <c r="W1776" s="13">
        <v>0</v>
      </c>
      <c r="X1776" s="13">
        <v>42400</v>
      </c>
      <c r="Y1776" s="13" t="s">
        <v>4</v>
      </c>
    </row>
    <row r="1777" spans="21:25" x14ac:dyDescent="0.2">
      <c r="U1777" s="13">
        <f t="shared" si="27"/>
        <v>483.86</v>
      </c>
      <c r="V1777" s="13">
        <v>21.56</v>
      </c>
      <c r="W1777" s="13">
        <v>0</v>
      </c>
      <c r="X1777" s="13">
        <v>42400</v>
      </c>
      <c r="Y1777" s="13" t="s">
        <v>4</v>
      </c>
    </row>
    <row r="1778" spans="21:25" x14ac:dyDescent="0.2">
      <c r="U1778" s="13">
        <f t="shared" si="27"/>
        <v>483.87</v>
      </c>
      <c r="V1778" s="13">
        <v>21.57</v>
      </c>
      <c r="W1778" s="13">
        <v>0</v>
      </c>
      <c r="X1778" s="13">
        <v>42400</v>
      </c>
      <c r="Y1778" s="13" t="s">
        <v>4</v>
      </c>
    </row>
    <row r="1779" spans="21:25" x14ac:dyDescent="0.2">
      <c r="U1779" s="13">
        <f t="shared" si="27"/>
        <v>483.88</v>
      </c>
      <c r="V1779" s="13">
        <v>21.58</v>
      </c>
      <c r="W1779" s="13">
        <v>0</v>
      </c>
      <c r="X1779" s="13">
        <v>42500</v>
      </c>
      <c r="Y1779" s="13" t="s">
        <v>4</v>
      </c>
    </row>
    <row r="1780" spans="21:25" x14ac:dyDescent="0.2">
      <c r="U1780" s="13">
        <f t="shared" si="27"/>
        <v>483.89</v>
      </c>
      <c r="V1780" s="13">
        <v>21.59</v>
      </c>
      <c r="W1780" s="13">
        <v>0</v>
      </c>
      <c r="X1780" s="13">
        <v>42500</v>
      </c>
      <c r="Y1780" s="13" t="s">
        <v>4</v>
      </c>
    </row>
    <row r="1781" spans="21:25" x14ac:dyDescent="0.2">
      <c r="U1781" s="13">
        <f t="shared" si="27"/>
        <v>483.90000000000003</v>
      </c>
      <c r="V1781" s="13">
        <v>21.6</v>
      </c>
      <c r="W1781" s="13">
        <v>0</v>
      </c>
      <c r="X1781" s="13">
        <v>42600</v>
      </c>
      <c r="Y1781" s="13" t="s">
        <v>4</v>
      </c>
    </row>
    <row r="1782" spans="21:25" x14ac:dyDescent="0.2">
      <c r="U1782" s="13">
        <f t="shared" si="27"/>
        <v>483.91</v>
      </c>
      <c r="V1782" s="13">
        <v>21.61</v>
      </c>
      <c r="W1782" s="13">
        <v>0</v>
      </c>
      <c r="X1782" s="13">
        <v>42600</v>
      </c>
      <c r="Y1782" s="13" t="s">
        <v>4</v>
      </c>
    </row>
    <row r="1783" spans="21:25" x14ac:dyDescent="0.2">
      <c r="U1783" s="13">
        <f t="shared" si="27"/>
        <v>483.92</v>
      </c>
      <c r="V1783" s="13">
        <v>21.62</v>
      </c>
      <c r="W1783" s="13">
        <v>0</v>
      </c>
      <c r="X1783" s="13">
        <v>42600</v>
      </c>
      <c r="Y1783" s="13" t="s">
        <v>4</v>
      </c>
    </row>
    <row r="1784" spans="21:25" x14ac:dyDescent="0.2">
      <c r="U1784" s="13">
        <f t="shared" si="27"/>
        <v>483.93</v>
      </c>
      <c r="V1784" s="13">
        <v>21.63</v>
      </c>
      <c r="W1784" s="13">
        <v>0</v>
      </c>
      <c r="X1784" s="13">
        <v>42700</v>
      </c>
      <c r="Y1784" s="13" t="s">
        <v>4</v>
      </c>
    </row>
    <row r="1785" spans="21:25" x14ac:dyDescent="0.2">
      <c r="U1785" s="13">
        <f t="shared" si="27"/>
        <v>483.94</v>
      </c>
      <c r="V1785" s="13">
        <v>21.64</v>
      </c>
      <c r="W1785" s="13">
        <v>0</v>
      </c>
      <c r="X1785" s="13">
        <v>42700</v>
      </c>
      <c r="Y1785" s="13" t="s">
        <v>4</v>
      </c>
    </row>
    <row r="1786" spans="21:25" x14ac:dyDescent="0.2">
      <c r="U1786" s="13">
        <f t="shared" si="27"/>
        <v>483.95</v>
      </c>
      <c r="V1786" s="13">
        <v>21.65</v>
      </c>
      <c r="W1786" s="13">
        <v>0</v>
      </c>
      <c r="X1786" s="13">
        <v>42800</v>
      </c>
      <c r="Y1786" s="13" t="s">
        <v>4</v>
      </c>
    </row>
    <row r="1787" spans="21:25" x14ac:dyDescent="0.2">
      <c r="U1787" s="13">
        <f t="shared" si="27"/>
        <v>483.96000000000004</v>
      </c>
      <c r="V1787" s="13">
        <v>21.66</v>
      </c>
      <c r="W1787" s="13">
        <v>0</v>
      </c>
      <c r="X1787" s="13">
        <v>42800</v>
      </c>
      <c r="Y1787" s="13" t="s">
        <v>4</v>
      </c>
    </row>
    <row r="1788" spans="21:25" x14ac:dyDescent="0.2">
      <c r="U1788" s="13">
        <f t="shared" si="27"/>
        <v>483.97</v>
      </c>
      <c r="V1788" s="13">
        <v>21.67</v>
      </c>
      <c r="W1788" s="13">
        <v>0</v>
      </c>
      <c r="X1788" s="13">
        <v>42900</v>
      </c>
      <c r="Y1788" s="13" t="s">
        <v>4</v>
      </c>
    </row>
    <row r="1789" spans="21:25" x14ac:dyDescent="0.2">
      <c r="U1789" s="13">
        <f t="shared" si="27"/>
        <v>483.98</v>
      </c>
      <c r="V1789" s="13">
        <v>21.68</v>
      </c>
      <c r="W1789" s="13">
        <v>0</v>
      </c>
      <c r="X1789" s="13">
        <v>42900</v>
      </c>
      <c r="Y1789" s="13" t="s">
        <v>4</v>
      </c>
    </row>
    <row r="1790" spans="21:25" x14ac:dyDescent="0.2">
      <c r="U1790" s="13">
        <f t="shared" si="27"/>
        <v>483.99</v>
      </c>
      <c r="V1790" s="13">
        <v>21.69</v>
      </c>
      <c r="W1790" s="13">
        <v>0</v>
      </c>
      <c r="X1790" s="13">
        <v>42900</v>
      </c>
      <c r="Y1790" s="13" t="s">
        <v>4</v>
      </c>
    </row>
    <row r="1791" spans="21:25" x14ac:dyDescent="0.2">
      <c r="U1791" s="13">
        <f t="shared" si="27"/>
        <v>484</v>
      </c>
      <c r="V1791" s="13">
        <v>21.7</v>
      </c>
      <c r="W1791" s="13">
        <v>0</v>
      </c>
      <c r="X1791" s="13">
        <v>43000</v>
      </c>
      <c r="Y1791" s="13" t="s">
        <v>4</v>
      </c>
    </row>
    <row r="1792" spans="21:25" x14ac:dyDescent="0.2">
      <c r="U1792" s="13">
        <f t="shared" si="27"/>
        <v>484.01</v>
      </c>
      <c r="V1792" s="13">
        <v>21.71</v>
      </c>
      <c r="W1792" s="13">
        <v>0</v>
      </c>
      <c r="X1792" s="13">
        <v>43000</v>
      </c>
      <c r="Y1792" s="13" t="s">
        <v>4</v>
      </c>
    </row>
    <row r="1793" spans="21:25" x14ac:dyDescent="0.2">
      <c r="U1793" s="13">
        <f t="shared" si="27"/>
        <v>484.02</v>
      </c>
      <c r="V1793" s="13">
        <v>21.72</v>
      </c>
      <c r="W1793" s="13">
        <v>0</v>
      </c>
      <c r="X1793" s="13">
        <v>43100</v>
      </c>
      <c r="Y1793" s="13" t="s">
        <v>4</v>
      </c>
    </row>
    <row r="1794" spans="21:25" x14ac:dyDescent="0.2">
      <c r="U1794" s="13">
        <f t="shared" si="27"/>
        <v>484.03000000000003</v>
      </c>
      <c r="V1794" s="13">
        <v>21.73</v>
      </c>
      <c r="W1794" s="13">
        <v>0</v>
      </c>
      <c r="X1794" s="13">
        <v>43100</v>
      </c>
      <c r="Y1794" s="13" t="s">
        <v>4</v>
      </c>
    </row>
    <row r="1795" spans="21:25" x14ac:dyDescent="0.2">
      <c r="U1795" s="13">
        <f t="shared" si="27"/>
        <v>484.04</v>
      </c>
      <c r="V1795" s="13">
        <v>21.74</v>
      </c>
      <c r="W1795" s="13">
        <v>0</v>
      </c>
      <c r="X1795" s="13">
        <v>43200</v>
      </c>
      <c r="Y1795" s="13" t="s">
        <v>4</v>
      </c>
    </row>
    <row r="1796" spans="21:25" x14ac:dyDescent="0.2">
      <c r="U1796" s="13">
        <f t="shared" si="27"/>
        <v>484.05</v>
      </c>
      <c r="V1796" s="13">
        <v>21.75</v>
      </c>
      <c r="W1796" s="13">
        <v>0</v>
      </c>
      <c r="X1796" s="13">
        <v>43200</v>
      </c>
      <c r="Y1796" s="13" t="s">
        <v>4</v>
      </c>
    </row>
    <row r="1797" spans="21:25" x14ac:dyDescent="0.2">
      <c r="U1797" s="13">
        <f t="shared" si="27"/>
        <v>484.06</v>
      </c>
      <c r="V1797" s="13">
        <v>21.76</v>
      </c>
      <c r="W1797" s="13">
        <v>0</v>
      </c>
      <c r="X1797" s="13">
        <v>43200</v>
      </c>
      <c r="Y1797" s="13" t="s">
        <v>4</v>
      </c>
    </row>
    <row r="1798" spans="21:25" x14ac:dyDescent="0.2">
      <c r="U1798" s="13">
        <f t="shared" si="27"/>
        <v>484.07</v>
      </c>
      <c r="V1798" s="13">
        <v>21.77</v>
      </c>
      <c r="W1798" s="13">
        <v>0</v>
      </c>
      <c r="X1798" s="13">
        <v>43300</v>
      </c>
      <c r="Y1798" s="13" t="s">
        <v>4</v>
      </c>
    </row>
    <row r="1799" spans="21:25" x14ac:dyDescent="0.2">
      <c r="U1799" s="13">
        <f t="shared" si="27"/>
        <v>484.08000000000004</v>
      </c>
      <c r="V1799" s="13">
        <v>21.78</v>
      </c>
      <c r="W1799" s="13">
        <v>0</v>
      </c>
      <c r="X1799" s="13">
        <v>43300</v>
      </c>
      <c r="Y1799" s="13" t="s">
        <v>4</v>
      </c>
    </row>
    <row r="1800" spans="21:25" x14ac:dyDescent="0.2">
      <c r="U1800" s="13">
        <f t="shared" si="27"/>
        <v>484.09000000000003</v>
      </c>
      <c r="V1800" s="13">
        <v>21.79</v>
      </c>
      <c r="W1800" s="13">
        <v>0</v>
      </c>
      <c r="X1800" s="13">
        <v>43400</v>
      </c>
      <c r="Y1800" s="13" t="s">
        <v>4</v>
      </c>
    </row>
    <row r="1801" spans="21:25" x14ac:dyDescent="0.2">
      <c r="U1801" s="13">
        <f t="shared" si="27"/>
        <v>484.1</v>
      </c>
      <c r="V1801" s="13">
        <v>21.8</v>
      </c>
      <c r="W1801" s="13">
        <v>0</v>
      </c>
      <c r="X1801" s="13">
        <v>43400</v>
      </c>
      <c r="Y1801" s="13" t="s">
        <v>4</v>
      </c>
    </row>
    <row r="1802" spans="21:25" x14ac:dyDescent="0.2">
      <c r="U1802" s="13">
        <f t="shared" si="27"/>
        <v>484.11</v>
      </c>
      <c r="V1802" s="13">
        <v>21.81</v>
      </c>
      <c r="W1802" s="13">
        <v>0</v>
      </c>
      <c r="X1802" s="13">
        <v>43500</v>
      </c>
      <c r="Y1802" s="13" t="s">
        <v>4</v>
      </c>
    </row>
    <row r="1803" spans="21:25" x14ac:dyDescent="0.2">
      <c r="U1803" s="13">
        <f t="shared" si="27"/>
        <v>484.12</v>
      </c>
      <c r="V1803" s="13">
        <v>21.82</v>
      </c>
      <c r="W1803" s="13">
        <v>0</v>
      </c>
      <c r="X1803" s="13">
        <v>43500</v>
      </c>
      <c r="Y1803" s="13" t="s">
        <v>4</v>
      </c>
    </row>
    <row r="1804" spans="21:25" x14ac:dyDescent="0.2">
      <c r="U1804" s="13">
        <f t="shared" si="27"/>
        <v>484.13</v>
      </c>
      <c r="V1804" s="13">
        <v>21.83</v>
      </c>
      <c r="W1804" s="13">
        <v>0</v>
      </c>
      <c r="X1804" s="13">
        <v>43500</v>
      </c>
      <c r="Y1804" s="13" t="s">
        <v>4</v>
      </c>
    </row>
    <row r="1805" spans="21:25" x14ac:dyDescent="0.2">
      <c r="U1805" s="13">
        <f t="shared" si="27"/>
        <v>484.14</v>
      </c>
      <c r="V1805" s="13">
        <v>21.84</v>
      </c>
      <c r="W1805" s="13">
        <v>0</v>
      </c>
      <c r="X1805" s="13">
        <v>43600</v>
      </c>
      <c r="Y1805" s="13" t="s">
        <v>4</v>
      </c>
    </row>
    <row r="1806" spans="21:25" x14ac:dyDescent="0.2">
      <c r="U1806" s="13">
        <f t="shared" si="27"/>
        <v>484.15000000000003</v>
      </c>
      <c r="V1806" s="13">
        <v>21.85</v>
      </c>
      <c r="W1806" s="13">
        <v>0</v>
      </c>
      <c r="X1806" s="13">
        <v>43600</v>
      </c>
      <c r="Y1806" s="13" t="s">
        <v>4</v>
      </c>
    </row>
    <row r="1807" spans="21:25" x14ac:dyDescent="0.2">
      <c r="U1807" s="13">
        <f t="shared" si="27"/>
        <v>484.16</v>
      </c>
      <c r="V1807" s="13">
        <v>21.86</v>
      </c>
      <c r="W1807" s="13">
        <v>0</v>
      </c>
      <c r="X1807" s="13">
        <v>43700</v>
      </c>
      <c r="Y1807" s="13" t="s">
        <v>4</v>
      </c>
    </row>
    <row r="1808" spans="21:25" x14ac:dyDescent="0.2">
      <c r="U1808" s="13">
        <f t="shared" si="27"/>
        <v>484.17</v>
      </c>
      <c r="V1808" s="13">
        <v>21.87</v>
      </c>
      <c r="W1808" s="13">
        <v>0</v>
      </c>
      <c r="X1808" s="13">
        <v>43700</v>
      </c>
      <c r="Y1808" s="13" t="s">
        <v>4</v>
      </c>
    </row>
    <row r="1809" spans="21:25" x14ac:dyDescent="0.2">
      <c r="U1809" s="13">
        <f t="shared" si="27"/>
        <v>484.18</v>
      </c>
      <c r="V1809" s="13">
        <v>21.88</v>
      </c>
      <c r="W1809" s="13">
        <v>0</v>
      </c>
      <c r="X1809" s="13">
        <v>43800</v>
      </c>
      <c r="Y1809" s="13" t="s">
        <v>4</v>
      </c>
    </row>
    <row r="1810" spans="21:25" x14ac:dyDescent="0.2">
      <c r="U1810" s="13">
        <f t="shared" si="27"/>
        <v>484.19</v>
      </c>
      <c r="V1810" s="13">
        <v>21.89</v>
      </c>
      <c r="W1810" s="13">
        <v>0</v>
      </c>
      <c r="X1810" s="13">
        <v>43800</v>
      </c>
      <c r="Y1810" s="13" t="s">
        <v>4</v>
      </c>
    </row>
    <row r="1811" spans="21:25" x14ac:dyDescent="0.2">
      <c r="U1811" s="13">
        <f t="shared" si="27"/>
        <v>484.2</v>
      </c>
      <c r="V1811" s="13">
        <v>21.9</v>
      </c>
      <c r="W1811" s="13">
        <v>0</v>
      </c>
      <c r="X1811" s="13">
        <v>43800</v>
      </c>
      <c r="Y1811" s="13" t="s">
        <v>4</v>
      </c>
    </row>
    <row r="1812" spans="21:25" x14ac:dyDescent="0.2">
      <c r="U1812" s="13">
        <f t="shared" si="27"/>
        <v>484.21000000000004</v>
      </c>
      <c r="V1812" s="13">
        <v>21.91</v>
      </c>
      <c r="W1812" s="13">
        <v>0</v>
      </c>
      <c r="X1812" s="13">
        <v>43900</v>
      </c>
      <c r="Y1812" s="13" t="s">
        <v>4</v>
      </c>
    </row>
    <row r="1813" spans="21:25" x14ac:dyDescent="0.2">
      <c r="U1813" s="13">
        <f t="shared" si="27"/>
        <v>484.22</v>
      </c>
      <c r="V1813" s="13">
        <v>21.92</v>
      </c>
      <c r="W1813" s="13">
        <v>0</v>
      </c>
      <c r="X1813" s="13">
        <v>43900</v>
      </c>
      <c r="Y1813" s="13" t="s">
        <v>4</v>
      </c>
    </row>
    <row r="1814" spans="21:25" x14ac:dyDescent="0.2">
      <c r="U1814" s="13">
        <f t="shared" ref="U1814:U1877" si="28">462.3+V1814</f>
        <v>484.23</v>
      </c>
      <c r="V1814" s="13">
        <v>21.93</v>
      </c>
      <c r="W1814" s="13">
        <v>0</v>
      </c>
      <c r="X1814" s="13">
        <v>44000</v>
      </c>
      <c r="Y1814" s="13" t="s">
        <v>4</v>
      </c>
    </row>
    <row r="1815" spans="21:25" x14ac:dyDescent="0.2">
      <c r="U1815" s="13">
        <f t="shared" si="28"/>
        <v>484.24</v>
      </c>
      <c r="V1815" s="13">
        <v>21.94</v>
      </c>
      <c r="W1815" s="13">
        <v>0</v>
      </c>
      <c r="X1815" s="13">
        <v>44000</v>
      </c>
      <c r="Y1815" s="13" t="s">
        <v>4</v>
      </c>
    </row>
    <row r="1816" spans="21:25" x14ac:dyDescent="0.2">
      <c r="U1816" s="13">
        <f t="shared" si="28"/>
        <v>484.25</v>
      </c>
      <c r="V1816" s="13">
        <v>21.95</v>
      </c>
      <c r="W1816" s="13">
        <v>0</v>
      </c>
      <c r="X1816" s="13">
        <v>44100</v>
      </c>
      <c r="Y1816" s="13" t="s">
        <v>4</v>
      </c>
    </row>
    <row r="1817" spans="21:25" x14ac:dyDescent="0.2">
      <c r="U1817" s="13">
        <f t="shared" si="28"/>
        <v>484.26</v>
      </c>
      <c r="V1817" s="13">
        <v>21.96</v>
      </c>
      <c r="W1817" s="13">
        <v>0</v>
      </c>
      <c r="X1817" s="13">
        <v>44100</v>
      </c>
      <c r="Y1817" s="13" t="s">
        <v>4</v>
      </c>
    </row>
    <row r="1818" spans="21:25" x14ac:dyDescent="0.2">
      <c r="U1818" s="13">
        <f t="shared" si="28"/>
        <v>484.27</v>
      </c>
      <c r="V1818" s="13">
        <v>21.97</v>
      </c>
      <c r="W1818" s="13">
        <v>0</v>
      </c>
      <c r="X1818" s="13">
        <v>44100</v>
      </c>
      <c r="Y1818" s="13" t="s">
        <v>4</v>
      </c>
    </row>
    <row r="1819" spans="21:25" x14ac:dyDescent="0.2">
      <c r="U1819" s="13">
        <f t="shared" si="28"/>
        <v>484.28000000000003</v>
      </c>
      <c r="V1819" s="13">
        <v>21.98</v>
      </c>
      <c r="W1819" s="13">
        <v>0</v>
      </c>
      <c r="X1819" s="13">
        <v>44200</v>
      </c>
      <c r="Y1819" s="13" t="s">
        <v>4</v>
      </c>
    </row>
    <row r="1820" spans="21:25" x14ac:dyDescent="0.2">
      <c r="U1820" s="13">
        <f t="shared" si="28"/>
        <v>484.29</v>
      </c>
      <c r="V1820" s="13">
        <v>21.99</v>
      </c>
      <c r="W1820" s="13">
        <v>0</v>
      </c>
      <c r="X1820" s="13">
        <v>44200</v>
      </c>
      <c r="Y1820" s="13" t="s">
        <v>4</v>
      </c>
    </row>
    <row r="1821" spans="21:25" x14ac:dyDescent="0.2">
      <c r="U1821" s="13">
        <f t="shared" si="28"/>
        <v>484.3</v>
      </c>
      <c r="V1821" s="13">
        <v>22</v>
      </c>
      <c r="W1821" s="13">
        <v>0</v>
      </c>
      <c r="X1821" s="13">
        <v>44300</v>
      </c>
      <c r="Y1821" s="13" t="s">
        <v>4</v>
      </c>
    </row>
    <row r="1822" spans="21:25" x14ac:dyDescent="0.2">
      <c r="U1822" s="13">
        <f t="shared" si="28"/>
        <v>484.31</v>
      </c>
      <c r="V1822" s="13">
        <v>22.01</v>
      </c>
      <c r="W1822" s="13">
        <v>0</v>
      </c>
      <c r="X1822" s="13">
        <v>44300</v>
      </c>
      <c r="Y1822" s="13" t="s">
        <v>4</v>
      </c>
    </row>
    <row r="1823" spans="21:25" x14ac:dyDescent="0.2">
      <c r="U1823" s="13">
        <f t="shared" si="28"/>
        <v>484.32</v>
      </c>
      <c r="V1823" s="13">
        <v>22.02</v>
      </c>
      <c r="W1823" s="13">
        <v>0</v>
      </c>
      <c r="X1823" s="13">
        <v>44400</v>
      </c>
      <c r="Y1823" s="13" t="s">
        <v>4</v>
      </c>
    </row>
    <row r="1824" spans="21:25" x14ac:dyDescent="0.2">
      <c r="U1824" s="13">
        <f t="shared" si="28"/>
        <v>484.33000000000004</v>
      </c>
      <c r="V1824" s="13">
        <v>22.03</v>
      </c>
      <c r="W1824" s="13">
        <v>0</v>
      </c>
      <c r="X1824" s="13">
        <v>44400</v>
      </c>
      <c r="Y1824" s="13" t="s">
        <v>4</v>
      </c>
    </row>
    <row r="1825" spans="21:25" x14ac:dyDescent="0.2">
      <c r="U1825" s="13">
        <f t="shared" si="28"/>
        <v>484.34000000000003</v>
      </c>
      <c r="V1825" s="13">
        <v>22.04</v>
      </c>
      <c r="W1825" s="13">
        <v>0</v>
      </c>
      <c r="X1825" s="13">
        <v>44400</v>
      </c>
      <c r="Y1825" s="13" t="s">
        <v>4</v>
      </c>
    </row>
    <row r="1826" spans="21:25" x14ac:dyDescent="0.2">
      <c r="U1826" s="13">
        <f t="shared" si="28"/>
        <v>484.35</v>
      </c>
      <c r="V1826" s="13">
        <v>22.05</v>
      </c>
      <c r="W1826" s="13">
        <v>0</v>
      </c>
      <c r="X1826" s="13">
        <v>44500</v>
      </c>
      <c r="Y1826" s="13" t="s">
        <v>4</v>
      </c>
    </row>
    <row r="1827" spans="21:25" x14ac:dyDescent="0.2">
      <c r="U1827" s="13">
        <f t="shared" si="28"/>
        <v>484.36</v>
      </c>
      <c r="V1827" s="13">
        <v>22.06</v>
      </c>
      <c r="W1827" s="13">
        <v>0</v>
      </c>
      <c r="X1827" s="13">
        <v>44500</v>
      </c>
      <c r="Y1827" s="13" t="s">
        <v>4</v>
      </c>
    </row>
    <row r="1828" spans="21:25" x14ac:dyDescent="0.2">
      <c r="U1828" s="13">
        <f t="shared" si="28"/>
        <v>484.37</v>
      </c>
      <c r="V1828" s="13">
        <v>22.07</v>
      </c>
      <c r="W1828" s="13">
        <v>0</v>
      </c>
      <c r="X1828" s="13">
        <v>44600</v>
      </c>
      <c r="Y1828" s="13" t="s">
        <v>4</v>
      </c>
    </row>
    <row r="1829" spans="21:25" x14ac:dyDescent="0.2">
      <c r="U1829" s="13">
        <f t="shared" si="28"/>
        <v>484.38</v>
      </c>
      <c r="V1829" s="13">
        <v>22.08</v>
      </c>
      <c r="W1829" s="13">
        <v>0</v>
      </c>
      <c r="X1829" s="13">
        <v>44600</v>
      </c>
      <c r="Y1829" s="13" t="s">
        <v>4</v>
      </c>
    </row>
    <row r="1830" spans="21:25" x14ac:dyDescent="0.2">
      <c r="U1830" s="13">
        <f t="shared" si="28"/>
        <v>484.39</v>
      </c>
      <c r="V1830" s="13">
        <v>22.09</v>
      </c>
      <c r="W1830" s="13">
        <v>0</v>
      </c>
      <c r="X1830" s="13">
        <v>44700</v>
      </c>
      <c r="Y1830" s="13" t="s">
        <v>4</v>
      </c>
    </row>
    <row r="1831" spans="21:25" x14ac:dyDescent="0.2">
      <c r="U1831" s="13">
        <f t="shared" si="28"/>
        <v>484.40000000000003</v>
      </c>
      <c r="V1831" s="13">
        <v>22.1</v>
      </c>
      <c r="W1831" s="13">
        <v>0</v>
      </c>
      <c r="X1831" s="13">
        <v>44700</v>
      </c>
      <c r="Y1831" s="13" t="s">
        <v>4</v>
      </c>
    </row>
    <row r="1832" spans="21:25" x14ac:dyDescent="0.2">
      <c r="U1832" s="13">
        <f t="shared" si="28"/>
        <v>484.41</v>
      </c>
      <c r="V1832" s="13">
        <v>22.11</v>
      </c>
      <c r="W1832" s="13">
        <v>0</v>
      </c>
      <c r="X1832" s="13">
        <v>44700</v>
      </c>
      <c r="Y1832" s="13" t="s">
        <v>4</v>
      </c>
    </row>
    <row r="1833" spans="21:25" x14ac:dyDescent="0.2">
      <c r="U1833" s="13">
        <f t="shared" si="28"/>
        <v>484.42</v>
      </c>
      <c r="V1833" s="13">
        <v>22.12</v>
      </c>
      <c r="W1833" s="13">
        <v>0</v>
      </c>
      <c r="X1833" s="13">
        <v>44800</v>
      </c>
      <c r="Y1833" s="13" t="s">
        <v>4</v>
      </c>
    </row>
    <row r="1834" spans="21:25" x14ac:dyDescent="0.2">
      <c r="U1834" s="13">
        <f t="shared" si="28"/>
        <v>484.43</v>
      </c>
      <c r="V1834" s="13">
        <v>22.13</v>
      </c>
      <c r="W1834" s="13">
        <v>0</v>
      </c>
      <c r="X1834" s="13">
        <v>44800</v>
      </c>
      <c r="Y1834" s="13" t="s">
        <v>4</v>
      </c>
    </row>
    <row r="1835" spans="21:25" x14ac:dyDescent="0.2">
      <c r="U1835" s="13">
        <f t="shared" si="28"/>
        <v>484.44</v>
      </c>
      <c r="V1835" s="13">
        <v>22.14</v>
      </c>
      <c r="W1835" s="13">
        <v>0</v>
      </c>
      <c r="X1835" s="13">
        <v>44900</v>
      </c>
      <c r="Y1835" s="13" t="s">
        <v>4</v>
      </c>
    </row>
    <row r="1836" spans="21:25" x14ac:dyDescent="0.2">
      <c r="U1836" s="13">
        <f t="shared" si="28"/>
        <v>484.45</v>
      </c>
      <c r="V1836" s="13">
        <v>22.15</v>
      </c>
      <c r="W1836" s="13">
        <v>0</v>
      </c>
      <c r="X1836" s="13">
        <v>44900</v>
      </c>
      <c r="Y1836" s="13" t="s">
        <v>4</v>
      </c>
    </row>
    <row r="1837" spans="21:25" x14ac:dyDescent="0.2">
      <c r="U1837" s="13">
        <f t="shared" si="28"/>
        <v>484.46000000000004</v>
      </c>
      <c r="V1837" s="13">
        <v>22.16</v>
      </c>
      <c r="W1837" s="13">
        <v>0</v>
      </c>
      <c r="X1837" s="13">
        <v>45000</v>
      </c>
      <c r="Y1837" s="13" t="s">
        <v>4</v>
      </c>
    </row>
    <row r="1838" spans="21:25" x14ac:dyDescent="0.2">
      <c r="U1838" s="13">
        <f t="shared" si="28"/>
        <v>484.47</v>
      </c>
      <c r="V1838" s="13">
        <v>22.17</v>
      </c>
      <c r="W1838" s="13">
        <v>0</v>
      </c>
      <c r="X1838" s="13">
        <v>45000</v>
      </c>
      <c r="Y1838" s="13" t="s">
        <v>4</v>
      </c>
    </row>
    <row r="1839" spans="21:25" x14ac:dyDescent="0.2">
      <c r="U1839" s="13">
        <f t="shared" si="28"/>
        <v>484.48</v>
      </c>
      <c r="V1839" s="13">
        <v>22.18</v>
      </c>
      <c r="W1839" s="13">
        <v>0</v>
      </c>
      <c r="X1839" s="13">
        <v>45000</v>
      </c>
      <c r="Y1839" s="13" t="s">
        <v>4</v>
      </c>
    </row>
    <row r="1840" spans="21:25" x14ac:dyDescent="0.2">
      <c r="U1840" s="13">
        <f t="shared" si="28"/>
        <v>484.49</v>
      </c>
      <c r="V1840" s="13">
        <v>22.19</v>
      </c>
      <c r="W1840" s="13">
        <v>0</v>
      </c>
      <c r="X1840" s="13">
        <v>45100</v>
      </c>
      <c r="Y1840" s="13" t="s">
        <v>4</v>
      </c>
    </row>
    <row r="1841" spans="21:25" x14ac:dyDescent="0.2">
      <c r="U1841" s="13">
        <f t="shared" si="28"/>
        <v>484.5</v>
      </c>
      <c r="V1841" s="13">
        <v>22.2</v>
      </c>
      <c r="W1841" s="13">
        <v>0</v>
      </c>
      <c r="X1841" s="13">
        <v>45100</v>
      </c>
      <c r="Y1841" s="13" t="s">
        <v>4</v>
      </c>
    </row>
    <row r="1842" spans="21:25" x14ac:dyDescent="0.2">
      <c r="U1842" s="13">
        <f t="shared" si="28"/>
        <v>484.51</v>
      </c>
      <c r="V1842" s="13">
        <v>22.21</v>
      </c>
      <c r="W1842" s="13">
        <v>0</v>
      </c>
      <c r="X1842" s="13">
        <v>45200</v>
      </c>
      <c r="Y1842" s="13" t="s">
        <v>4</v>
      </c>
    </row>
    <row r="1843" spans="21:25" x14ac:dyDescent="0.2">
      <c r="U1843" s="13">
        <f t="shared" si="28"/>
        <v>484.52</v>
      </c>
      <c r="V1843" s="13">
        <v>22.22</v>
      </c>
      <c r="W1843" s="13">
        <v>0</v>
      </c>
      <c r="X1843" s="13">
        <v>45200</v>
      </c>
      <c r="Y1843" s="13" t="s">
        <v>4</v>
      </c>
    </row>
    <row r="1844" spans="21:25" x14ac:dyDescent="0.2">
      <c r="U1844" s="13">
        <f t="shared" si="28"/>
        <v>484.53000000000003</v>
      </c>
      <c r="V1844" s="13">
        <v>22.23</v>
      </c>
      <c r="W1844" s="13">
        <v>0</v>
      </c>
      <c r="X1844" s="13">
        <v>45300</v>
      </c>
      <c r="Y1844" s="13" t="s">
        <v>4</v>
      </c>
    </row>
    <row r="1845" spans="21:25" x14ac:dyDescent="0.2">
      <c r="U1845" s="13">
        <f t="shared" si="28"/>
        <v>484.54</v>
      </c>
      <c r="V1845" s="13">
        <v>22.24</v>
      </c>
      <c r="W1845" s="13">
        <v>0</v>
      </c>
      <c r="X1845" s="13">
        <v>45300</v>
      </c>
      <c r="Y1845" s="13" t="s">
        <v>4</v>
      </c>
    </row>
    <row r="1846" spans="21:25" x14ac:dyDescent="0.2">
      <c r="U1846" s="13">
        <f t="shared" si="28"/>
        <v>484.55</v>
      </c>
      <c r="V1846" s="13">
        <v>22.25</v>
      </c>
      <c r="W1846" s="13">
        <v>0</v>
      </c>
      <c r="X1846" s="13">
        <v>45300</v>
      </c>
      <c r="Y1846" s="13" t="s">
        <v>4</v>
      </c>
    </row>
    <row r="1847" spans="21:25" x14ac:dyDescent="0.2">
      <c r="U1847" s="13">
        <f t="shared" si="28"/>
        <v>484.56</v>
      </c>
      <c r="V1847" s="13">
        <v>22.26</v>
      </c>
      <c r="W1847" s="13">
        <v>0</v>
      </c>
      <c r="X1847" s="13">
        <v>45400</v>
      </c>
      <c r="Y1847" s="13" t="s">
        <v>4</v>
      </c>
    </row>
    <row r="1848" spans="21:25" x14ac:dyDescent="0.2">
      <c r="U1848" s="13">
        <f t="shared" si="28"/>
        <v>484.57</v>
      </c>
      <c r="V1848" s="13">
        <v>22.27</v>
      </c>
      <c r="W1848" s="13">
        <v>0</v>
      </c>
      <c r="X1848" s="13">
        <v>45400</v>
      </c>
      <c r="Y1848" s="13" t="s">
        <v>4</v>
      </c>
    </row>
    <row r="1849" spans="21:25" x14ac:dyDescent="0.2">
      <c r="U1849" s="13">
        <f t="shared" si="28"/>
        <v>484.58000000000004</v>
      </c>
      <c r="V1849" s="13">
        <v>22.28</v>
      </c>
      <c r="W1849" s="13">
        <v>0</v>
      </c>
      <c r="X1849" s="13">
        <v>45500</v>
      </c>
      <c r="Y1849" s="13" t="s">
        <v>4</v>
      </c>
    </row>
    <row r="1850" spans="21:25" x14ac:dyDescent="0.2">
      <c r="U1850" s="13">
        <f t="shared" si="28"/>
        <v>484.59000000000003</v>
      </c>
      <c r="V1850" s="13">
        <v>22.29</v>
      </c>
      <c r="W1850" s="13">
        <v>0</v>
      </c>
      <c r="X1850" s="13">
        <v>45500</v>
      </c>
      <c r="Y1850" s="13" t="s">
        <v>4</v>
      </c>
    </row>
    <row r="1851" spans="21:25" x14ac:dyDescent="0.2">
      <c r="U1851" s="13">
        <f t="shared" si="28"/>
        <v>484.6</v>
      </c>
      <c r="V1851" s="13">
        <v>22.3</v>
      </c>
      <c r="W1851" s="13">
        <v>0</v>
      </c>
      <c r="X1851" s="13">
        <v>45600</v>
      </c>
      <c r="Y1851" s="13" t="s">
        <v>4</v>
      </c>
    </row>
    <row r="1852" spans="21:25" x14ac:dyDescent="0.2">
      <c r="U1852" s="13">
        <f t="shared" si="28"/>
        <v>484.61</v>
      </c>
      <c r="V1852" s="13">
        <v>22.31</v>
      </c>
      <c r="W1852" s="13">
        <v>0</v>
      </c>
      <c r="X1852" s="13">
        <v>45600</v>
      </c>
      <c r="Y1852" s="13" t="s">
        <v>4</v>
      </c>
    </row>
    <row r="1853" spans="21:25" x14ac:dyDescent="0.2">
      <c r="U1853" s="13">
        <f t="shared" si="28"/>
        <v>484.62</v>
      </c>
      <c r="V1853" s="13">
        <v>22.32</v>
      </c>
      <c r="W1853" s="13">
        <v>0</v>
      </c>
      <c r="X1853" s="13">
        <v>45700</v>
      </c>
      <c r="Y1853" s="13" t="s">
        <v>4</v>
      </c>
    </row>
    <row r="1854" spans="21:25" x14ac:dyDescent="0.2">
      <c r="U1854" s="13">
        <f t="shared" si="28"/>
        <v>484.63</v>
      </c>
      <c r="V1854" s="13">
        <v>22.33</v>
      </c>
      <c r="W1854" s="13">
        <v>0</v>
      </c>
      <c r="X1854" s="13">
        <v>45700</v>
      </c>
      <c r="Y1854" s="13" t="s">
        <v>4</v>
      </c>
    </row>
    <row r="1855" spans="21:25" x14ac:dyDescent="0.2">
      <c r="U1855" s="13">
        <f t="shared" si="28"/>
        <v>484.64</v>
      </c>
      <c r="V1855" s="13">
        <v>22.34</v>
      </c>
      <c r="W1855" s="13">
        <v>0</v>
      </c>
      <c r="X1855" s="13">
        <v>45700</v>
      </c>
      <c r="Y1855" s="13" t="s">
        <v>4</v>
      </c>
    </row>
    <row r="1856" spans="21:25" x14ac:dyDescent="0.2">
      <c r="U1856" s="13">
        <f t="shared" si="28"/>
        <v>484.65000000000003</v>
      </c>
      <c r="V1856" s="13">
        <v>22.35</v>
      </c>
      <c r="W1856" s="13">
        <v>0</v>
      </c>
      <c r="X1856" s="13">
        <v>45800</v>
      </c>
      <c r="Y1856" s="13" t="s">
        <v>4</v>
      </c>
    </row>
    <row r="1857" spans="21:25" x14ac:dyDescent="0.2">
      <c r="U1857" s="13">
        <f t="shared" si="28"/>
        <v>484.66</v>
      </c>
      <c r="V1857" s="13">
        <v>22.36</v>
      </c>
      <c r="W1857" s="13">
        <v>0</v>
      </c>
      <c r="X1857" s="13">
        <v>45800</v>
      </c>
      <c r="Y1857" s="13" t="s">
        <v>4</v>
      </c>
    </row>
    <row r="1858" spans="21:25" x14ac:dyDescent="0.2">
      <c r="U1858" s="13">
        <f t="shared" si="28"/>
        <v>484.67</v>
      </c>
      <c r="V1858" s="13">
        <v>22.37</v>
      </c>
      <c r="W1858" s="13">
        <v>0</v>
      </c>
      <c r="X1858" s="13">
        <v>45900</v>
      </c>
      <c r="Y1858" s="13" t="s">
        <v>4</v>
      </c>
    </row>
    <row r="1859" spans="21:25" x14ac:dyDescent="0.2">
      <c r="U1859" s="13">
        <f t="shared" si="28"/>
        <v>484.68</v>
      </c>
      <c r="V1859" s="13">
        <v>22.38</v>
      </c>
      <c r="W1859" s="13">
        <v>0</v>
      </c>
      <c r="X1859" s="13">
        <v>45900</v>
      </c>
      <c r="Y1859" s="13" t="s">
        <v>4</v>
      </c>
    </row>
    <row r="1860" spans="21:25" x14ac:dyDescent="0.2">
      <c r="U1860" s="13">
        <f t="shared" si="28"/>
        <v>484.69</v>
      </c>
      <c r="V1860" s="13">
        <v>22.39</v>
      </c>
      <c r="W1860" s="13">
        <v>0</v>
      </c>
      <c r="X1860" s="13">
        <v>46000</v>
      </c>
      <c r="Y1860" s="13" t="s">
        <v>4</v>
      </c>
    </row>
    <row r="1861" spans="21:25" x14ac:dyDescent="0.2">
      <c r="U1861" s="13">
        <f t="shared" si="28"/>
        <v>484.7</v>
      </c>
      <c r="V1861" s="13">
        <v>22.4</v>
      </c>
      <c r="W1861" s="13">
        <v>0</v>
      </c>
      <c r="X1861" s="13">
        <v>46000</v>
      </c>
      <c r="Y1861" s="13" t="s">
        <v>4</v>
      </c>
    </row>
    <row r="1862" spans="21:25" x14ac:dyDescent="0.2">
      <c r="U1862" s="13">
        <f t="shared" si="28"/>
        <v>484.71000000000004</v>
      </c>
      <c r="V1862" s="13">
        <v>22.41</v>
      </c>
      <c r="W1862" s="13">
        <v>0</v>
      </c>
      <c r="X1862" s="13">
        <v>46000</v>
      </c>
      <c r="Y1862" s="13" t="s">
        <v>4</v>
      </c>
    </row>
    <row r="1863" spans="21:25" x14ac:dyDescent="0.2">
      <c r="U1863" s="13">
        <f t="shared" si="28"/>
        <v>484.72</v>
      </c>
      <c r="V1863" s="13">
        <v>22.42</v>
      </c>
      <c r="W1863" s="13">
        <v>0</v>
      </c>
      <c r="X1863" s="13">
        <v>46100</v>
      </c>
      <c r="Y1863" s="13" t="s">
        <v>4</v>
      </c>
    </row>
    <row r="1864" spans="21:25" x14ac:dyDescent="0.2">
      <c r="U1864" s="13">
        <f t="shared" si="28"/>
        <v>484.73</v>
      </c>
      <c r="V1864" s="13">
        <v>22.43</v>
      </c>
      <c r="W1864" s="13">
        <v>0</v>
      </c>
      <c r="X1864" s="13">
        <v>46100</v>
      </c>
      <c r="Y1864" s="13" t="s">
        <v>4</v>
      </c>
    </row>
    <row r="1865" spans="21:25" x14ac:dyDescent="0.2">
      <c r="U1865" s="13">
        <f t="shared" si="28"/>
        <v>484.74</v>
      </c>
      <c r="V1865" s="13">
        <v>22.44</v>
      </c>
      <c r="W1865" s="13">
        <v>0</v>
      </c>
      <c r="X1865" s="13">
        <v>46200</v>
      </c>
      <c r="Y1865" s="13" t="s">
        <v>4</v>
      </c>
    </row>
    <row r="1866" spans="21:25" x14ac:dyDescent="0.2">
      <c r="U1866" s="13">
        <f t="shared" si="28"/>
        <v>484.75</v>
      </c>
      <c r="V1866" s="13">
        <v>22.45</v>
      </c>
      <c r="W1866" s="13">
        <v>0</v>
      </c>
      <c r="X1866" s="13">
        <v>46200</v>
      </c>
      <c r="Y1866" s="13" t="s">
        <v>4</v>
      </c>
    </row>
    <row r="1867" spans="21:25" x14ac:dyDescent="0.2">
      <c r="U1867" s="13">
        <f t="shared" si="28"/>
        <v>484.76</v>
      </c>
      <c r="V1867" s="13">
        <v>22.46</v>
      </c>
      <c r="W1867" s="13">
        <v>0</v>
      </c>
      <c r="X1867" s="13">
        <v>46300</v>
      </c>
      <c r="Y1867" s="13" t="s">
        <v>4</v>
      </c>
    </row>
    <row r="1868" spans="21:25" x14ac:dyDescent="0.2">
      <c r="U1868" s="13">
        <f t="shared" si="28"/>
        <v>484.77</v>
      </c>
      <c r="V1868" s="13">
        <v>22.47</v>
      </c>
      <c r="W1868" s="13">
        <v>0</v>
      </c>
      <c r="X1868" s="13">
        <v>46300</v>
      </c>
      <c r="Y1868" s="13" t="s">
        <v>4</v>
      </c>
    </row>
    <row r="1869" spans="21:25" x14ac:dyDescent="0.2">
      <c r="U1869" s="13">
        <f t="shared" si="28"/>
        <v>484.78000000000003</v>
      </c>
      <c r="V1869" s="13">
        <v>22.48</v>
      </c>
      <c r="W1869" s="13">
        <v>0</v>
      </c>
      <c r="X1869" s="13">
        <v>46400</v>
      </c>
      <c r="Y1869" s="13" t="s">
        <v>4</v>
      </c>
    </row>
    <row r="1870" spans="21:25" x14ac:dyDescent="0.2">
      <c r="U1870" s="13">
        <f t="shared" si="28"/>
        <v>484.79</v>
      </c>
      <c r="V1870" s="13">
        <v>22.49</v>
      </c>
      <c r="W1870" s="13">
        <v>0</v>
      </c>
      <c r="X1870" s="13">
        <v>46400</v>
      </c>
      <c r="Y1870" s="13" t="s">
        <v>4</v>
      </c>
    </row>
    <row r="1871" spans="21:25" x14ac:dyDescent="0.2">
      <c r="U1871" s="13">
        <f t="shared" si="28"/>
        <v>484.8</v>
      </c>
      <c r="V1871" s="13">
        <v>22.5</v>
      </c>
      <c r="W1871" s="13">
        <v>0</v>
      </c>
      <c r="X1871" s="13">
        <v>46400</v>
      </c>
      <c r="Y1871" s="13" t="s">
        <v>4</v>
      </c>
    </row>
    <row r="1872" spans="21:25" x14ac:dyDescent="0.2">
      <c r="U1872" s="13">
        <f t="shared" si="28"/>
        <v>484.81</v>
      </c>
      <c r="V1872" s="13">
        <v>22.51</v>
      </c>
      <c r="W1872" s="13">
        <v>0</v>
      </c>
      <c r="X1872" s="13">
        <v>46500</v>
      </c>
      <c r="Y1872" s="13" t="s">
        <v>4</v>
      </c>
    </row>
    <row r="1873" spans="21:25" x14ac:dyDescent="0.2">
      <c r="U1873" s="13">
        <f t="shared" si="28"/>
        <v>484.82</v>
      </c>
      <c r="V1873" s="13">
        <v>22.52</v>
      </c>
      <c r="W1873" s="13">
        <v>0</v>
      </c>
      <c r="X1873" s="13">
        <v>46500</v>
      </c>
      <c r="Y1873" s="13" t="s">
        <v>4</v>
      </c>
    </row>
    <row r="1874" spans="21:25" x14ac:dyDescent="0.2">
      <c r="U1874" s="13">
        <f t="shared" si="28"/>
        <v>484.83000000000004</v>
      </c>
      <c r="V1874" s="13">
        <v>22.53</v>
      </c>
      <c r="W1874" s="13">
        <v>0</v>
      </c>
      <c r="X1874" s="13">
        <v>46600</v>
      </c>
      <c r="Y1874" s="13" t="s">
        <v>4</v>
      </c>
    </row>
    <row r="1875" spans="21:25" x14ac:dyDescent="0.2">
      <c r="U1875" s="13">
        <f t="shared" si="28"/>
        <v>484.84000000000003</v>
      </c>
      <c r="V1875" s="13">
        <v>22.54</v>
      </c>
      <c r="W1875" s="13">
        <v>0</v>
      </c>
      <c r="X1875" s="13">
        <v>46600</v>
      </c>
      <c r="Y1875" s="13" t="s">
        <v>4</v>
      </c>
    </row>
    <row r="1876" spans="21:25" x14ac:dyDescent="0.2">
      <c r="U1876" s="13">
        <f t="shared" si="28"/>
        <v>484.85</v>
      </c>
      <c r="V1876" s="13">
        <v>22.55</v>
      </c>
      <c r="W1876" s="13">
        <v>0</v>
      </c>
      <c r="X1876" s="13">
        <v>46700</v>
      </c>
      <c r="Y1876" s="13" t="s">
        <v>4</v>
      </c>
    </row>
    <row r="1877" spans="21:25" x14ac:dyDescent="0.2">
      <c r="U1877" s="13">
        <f t="shared" si="28"/>
        <v>484.86</v>
      </c>
      <c r="V1877" s="13">
        <v>22.56</v>
      </c>
      <c r="W1877" s="13">
        <v>0</v>
      </c>
      <c r="X1877" s="13">
        <v>46700</v>
      </c>
      <c r="Y1877" s="13" t="s">
        <v>4</v>
      </c>
    </row>
    <row r="1878" spans="21:25" x14ac:dyDescent="0.2">
      <c r="U1878" s="13">
        <f t="shared" ref="U1878:U1941" si="29">462.3+V1878</f>
        <v>484.87</v>
      </c>
      <c r="V1878" s="13">
        <v>22.57</v>
      </c>
      <c r="W1878" s="13">
        <v>0</v>
      </c>
      <c r="X1878" s="13">
        <v>46700</v>
      </c>
      <c r="Y1878" s="13" t="s">
        <v>4</v>
      </c>
    </row>
    <row r="1879" spans="21:25" x14ac:dyDescent="0.2">
      <c r="U1879" s="13">
        <f t="shared" si="29"/>
        <v>484.88</v>
      </c>
      <c r="V1879" s="13">
        <v>22.58</v>
      </c>
      <c r="W1879" s="13">
        <v>0</v>
      </c>
      <c r="X1879" s="13">
        <v>46800</v>
      </c>
      <c r="Y1879" s="13" t="s">
        <v>4</v>
      </c>
    </row>
    <row r="1880" spans="21:25" x14ac:dyDescent="0.2">
      <c r="U1880" s="13">
        <f t="shared" si="29"/>
        <v>484.89</v>
      </c>
      <c r="V1880" s="13">
        <v>22.59</v>
      </c>
      <c r="W1880" s="13">
        <v>0</v>
      </c>
      <c r="X1880" s="13">
        <v>46800</v>
      </c>
      <c r="Y1880" s="13" t="s">
        <v>4</v>
      </c>
    </row>
    <row r="1881" spans="21:25" x14ac:dyDescent="0.2">
      <c r="U1881" s="13">
        <f t="shared" si="29"/>
        <v>484.90000000000003</v>
      </c>
      <c r="V1881" s="13">
        <v>22.6</v>
      </c>
      <c r="W1881" s="13">
        <v>0</v>
      </c>
      <c r="X1881" s="13">
        <v>46900</v>
      </c>
      <c r="Y1881" s="13" t="s">
        <v>4</v>
      </c>
    </row>
    <row r="1882" spans="21:25" x14ac:dyDescent="0.2">
      <c r="U1882" s="13">
        <f t="shared" si="29"/>
        <v>484.91</v>
      </c>
      <c r="V1882" s="13">
        <v>22.61</v>
      </c>
      <c r="W1882" s="13">
        <v>0</v>
      </c>
      <c r="X1882" s="13">
        <v>46900</v>
      </c>
      <c r="Y1882" s="13" t="s">
        <v>4</v>
      </c>
    </row>
    <row r="1883" spans="21:25" x14ac:dyDescent="0.2">
      <c r="U1883" s="13">
        <f t="shared" si="29"/>
        <v>484.92</v>
      </c>
      <c r="V1883" s="13">
        <v>22.62</v>
      </c>
      <c r="W1883" s="13">
        <v>0</v>
      </c>
      <c r="X1883" s="13">
        <v>47000</v>
      </c>
      <c r="Y1883" s="13" t="s">
        <v>4</v>
      </c>
    </row>
    <row r="1884" spans="21:25" x14ac:dyDescent="0.2">
      <c r="U1884" s="13">
        <f t="shared" si="29"/>
        <v>484.93</v>
      </c>
      <c r="V1884" s="13">
        <v>22.63</v>
      </c>
      <c r="W1884" s="13">
        <v>0</v>
      </c>
      <c r="X1884" s="13">
        <v>47000</v>
      </c>
      <c r="Y1884" s="13" t="s">
        <v>4</v>
      </c>
    </row>
    <row r="1885" spans="21:25" x14ac:dyDescent="0.2">
      <c r="U1885" s="13">
        <f t="shared" si="29"/>
        <v>484.94</v>
      </c>
      <c r="V1885" s="13">
        <v>22.64</v>
      </c>
      <c r="W1885" s="13">
        <v>0</v>
      </c>
      <c r="X1885" s="13">
        <v>47100</v>
      </c>
      <c r="Y1885" s="13" t="s">
        <v>4</v>
      </c>
    </row>
    <row r="1886" spans="21:25" x14ac:dyDescent="0.2">
      <c r="U1886" s="13">
        <f t="shared" si="29"/>
        <v>484.95</v>
      </c>
      <c r="V1886" s="13">
        <v>22.65</v>
      </c>
      <c r="W1886" s="13">
        <v>0</v>
      </c>
      <c r="X1886" s="13">
        <v>47100</v>
      </c>
      <c r="Y1886" s="13" t="s">
        <v>4</v>
      </c>
    </row>
    <row r="1887" spans="21:25" x14ac:dyDescent="0.2">
      <c r="U1887" s="13">
        <f t="shared" si="29"/>
        <v>484.96000000000004</v>
      </c>
      <c r="V1887" s="13">
        <v>22.66</v>
      </c>
      <c r="W1887" s="13">
        <v>0</v>
      </c>
      <c r="X1887" s="13">
        <v>47100</v>
      </c>
      <c r="Y1887" s="13" t="s">
        <v>4</v>
      </c>
    </row>
    <row r="1888" spans="21:25" x14ac:dyDescent="0.2">
      <c r="U1888" s="13">
        <f t="shared" si="29"/>
        <v>484.97</v>
      </c>
      <c r="V1888" s="13">
        <v>22.67</v>
      </c>
      <c r="W1888" s="13">
        <v>0</v>
      </c>
      <c r="X1888" s="13">
        <v>47200</v>
      </c>
      <c r="Y1888" s="13" t="s">
        <v>4</v>
      </c>
    </row>
    <row r="1889" spans="21:25" x14ac:dyDescent="0.2">
      <c r="U1889" s="13">
        <f t="shared" si="29"/>
        <v>484.98</v>
      </c>
      <c r="V1889" s="13">
        <v>22.68</v>
      </c>
      <c r="W1889" s="13">
        <v>0</v>
      </c>
      <c r="X1889" s="13">
        <v>47200</v>
      </c>
      <c r="Y1889" s="13" t="s">
        <v>4</v>
      </c>
    </row>
    <row r="1890" spans="21:25" x14ac:dyDescent="0.2">
      <c r="U1890" s="13">
        <f t="shared" si="29"/>
        <v>484.99</v>
      </c>
      <c r="V1890" s="13">
        <v>22.69</v>
      </c>
      <c r="W1890" s="13">
        <v>0</v>
      </c>
      <c r="X1890" s="13">
        <v>47300</v>
      </c>
      <c r="Y1890" s="13" t="s">
        <v>4</v>
      </c>
    </row>
    <row r="1891" spans="21:25" x14ac:dyDescent="0.2">
      <c r="U1891" s="13">
        <f t="shared" si="29"/>
        <v>485</v>
      </c>
      <c r="V1891" s="13">
        <v>22.7</v>
      </c>
      <c r="W1891" s="13">
        <v>0</v>
      </c>
      <c r="X1891" s="13">
        <v>47300</v>
      </c>
      <c r="Y1891" s="13" t="s">
        <v>4</v>
      </c>
    </row>
    <row r="1892" spans="21:25" x14ac:dyDescent="0.2">
      <c r="U1892" s="13">
        <f t="shared" si="29"/>
        <v>485.01</v>
      </c>
      <c r="V1892" s="13">
        <v>22.71</v>
      </c>
      <c r="W1892" s="13">
        <v>0</v>
      </c>
      <c r="X1892" s="13">
        <v>47400</v>
      </c>
      <c r="Y1892" s="13" t="s">
        <v>4</v>
      </c>
    </row>
    <row r="1893" spans="21:25" x14ac:dyDescent="0.2">
      <c r="U1893" s="13">
        <f t="shared" si="29"/>
        <v>485.02</v>
      </c>
      <c r="V1893" s="13">
        <v>22.72</v>
      </c>
      <c r="W1893" s="13">
        <v>0</v>
      </c>
      <c r="X1893" s="13">
        <v>47400</v>
      </c>
      <c r="Y1893" s="13" t="s">
        <v>4</v>
      </c>
    </row>
    <row r="1894" spans="21:25" x14ac:dyDescent="0.2">
      <c r="U1894" s="13">
        <f t="shared" si="29"/>
        <v>485.03000000000003</v>
      </c>
      <c r="V1894" s="13">
        <v>22.73</v>
      </c>
      <c r="W1894" s="13">
        <v>0</v>
      </c>
      <c r="X1894" s="13">
        <v>47500</v>
      </c>
      <c r="Y1894" s="13" t="s">
        <v>4</v>
      </c>
    </row>
    <row r="1895" spans="21:25" x14ac:dyDescent="0.2">
      <c r="U1895" s="13">
        <f t="shared" si="29"/>
        <v>485.04</v>
      </c>
      <c r="V1895" s="13">
        <v>22.74</v>
      </c>
      <c r="W1895" s="13">
        <v>0</v>
      </c>
      <c r="X1895" s="13">
        <v>47500</v>
      </c>
      <c r="Y1895" s="13" t="s">
        <v>4</v>
      </c>
    </row>
    <row r="1896" spans="21:25" x14ac:dyDescent="0.2">
      <c r="U1896" s="13">
        <f t="shared" si="29"/>
        <v>485.05</v>
      </c>
      <c r="V1896" s="13">
        <v>22.75</v>
      </c>
      <c r="W1896" s="13">
        <v>0</v>
      </c>
      <c r="X1896" s="13">
        <v>47500</v>
      </c>
      <c r="Y1896" s="13" t="s">
        <v>4</v>
      </c>
    </row>
    <row r="1897" spans="21:25" x14ac:dyDescent="0.2">
      <c r="U1897" s="13">
        <f t="shared" si="29"/>
        <v>485.06</v>
      </c>
      <c r="V1897" s="13">
        <v>22.76</v>
      </c>
      <c r="W1897" s="13">
        <v>0</v>
      </c>
      <c r="X1897" s="13">
        <v>47600</v>
      </c>
      <c r="Y1897" s="13" t="s">
        <v>4</v>
      </c>
    </row>
    <row r="1898" spans="21:25" x14ac:dyDescent="0.2">
      <c r="U1898" s="13">
        <f t="shared" si="29"/>
        <v>485.07</v>
      </c>
      <c r="V1898" s="13">
        <v>22.77</v>
      </c>
      <c r="W1898" s="13">
        <v>0</v>
      </c>
      <c r="X1898" s="13">
        <v>47600</v>
      </c>
      <c r="Y1898" s="13" t="s">
        <v>4</v>
      </c>
    </row>
    <row r="1899" spans="21:25" x14ac:dyDescent="0.2">
      <c r="U1899" s="13">
        <f t="shared" si="29"/>
        <v>485.08000000000004</v>
      </c>
      <c r="V1899" s="13">
        <v>22.78</v>
      </c>
      <c r="W1899" s="13">
        <v>0</v>
      </c>
      <c r="X1899" s="13">
        <v>47700</v>
      </c>
      <c r="Y1899" s="13" t="s">
        <v>4</v>
      </c>
    </row>
    <row r="1900" spans="21:25" x14ac:dyDescent="0.2">
      <c r="U1900" s="13">
        <f t="shared" si="29"/>
        <v>485.09000000000003</v>
      </c>
      <c r="V1900" s="13">
        <v>22.79</v>
      </c>
      <c r="W1900" s="13">
        <v>0</v>
      </c>
      <c r="X1900" s="13">
        <v>47700</v>
      </c>
      <c r="Y1900" s="13" t="s">
        <v>4</v>
      </c>
    </row>
    <row r="1901" spans="21:25" x14ac:dyDescent="0.2">
      <c r="U1901" s="13">
        <f t="shared" si="29"/>
        <v>485.1</v>
      </c>
      <c r="V1901" s="13">
        <v>22.8</v>
      </c>
      <c r="W1901" s="13">
        <v>0</v>
      </c>
      <c r="X1901" s="13">
        <v>47800</v>
      </c>
      <c r="Y1901" s="13" t="s">
        <v>4</v>
      </c>
    </row>
    <row r="1902" spans="21:25" x14ac:dyDescent="0.2">
      <c r="U1902" s="13">
        <f t="shared" si="29"/>
        <v>485.11</v>
      </c>
      <c r="V1902" s="13">
        <v>22.81</v>
      </c>
      <c r="W1902" s="13">
        <v>0</v>
      </c>
      <c r="X1902" s="13">
        <v>47800</v>
      </c>
      <c r="Y1902" s="13" t="s">
        <v>4</v>
      </c>
    </row>
    <row r="1903" spans="21:25" x14ac:dyDescent="0.2">
      <c r="U1903" s="13">
        <f t="shared" si="29"/>
        <v>485.12</v>
      </c>
      <c r="V1903" s="13">
        <v>22.82</v>
      </c>
      <c r="W1903" s="13">
        <v>0</v>
      </c>
      <c r="X1903" s="13">
        <v>47900</v>
      </c>
      <c r="Y1903" s="13" t="s">
        <v>4</v>
      </c>
    </row>
    <row r="1904" spans="21:25" x14ac:dyDescent="0.2">
      <c r="U1904" s="13">
        <f t="shared" si="29"/>
        <v>485.13</v>
      </c>
      <c r="V1904" s="13">
        <v>22.83</v>
      </c>
      <c r="W1904" s="13">
        <v>0</v>
      </c>
      <c r="X1904" s="13">
        <v>47900</v>
      </c>
      <c r="Y1904" s="13" t="s">
        <v>4</v>
      </c>
    </row>
    <row r="1905" spans="21:25" x14ac:dyDescent="0.2">
      <c r="U1905" s="13">
        <f t="shared" si="29"/>
        <v>485.14</v>
      </c>
      <c r="V1905" s="13">
        <v>22.84</v>
      </c>
      <c r="W1905" s="13">
        <v>0</v>
      </c>
      <c r="X1905" s="13">
        <v>47900</v>
      </c>
      <c r="Y1905" s="13" t="s">
        <v>4</v>
      </c>
    </row>
    <row r="1906" spans="21:25" x14ac:dyDescent="0.2">
      <c r="U1906" s="13">
        <f t="shared" si="29"/>
        <v>485.15000000000003</v>
      </c>
      <c r="V1906" s="13">
        <v>22.85</v>
      </c>
      <c r="W1906" s="13">
        <v>0</v>
      </c>
      <c r="X1906" s="13">
        <v>48000</v>
      </c>
      <c r="Y1906" s="13" t="s">
        <v>4</v>
      </c>
    </row>
    <row r="1907" spans="21:25" x14ac:dyDescent="0.2">
      <c r="U1907" s="13">
        <f t="shared" si="29"/>
        <v>485.16</v>
      </c>
      <c r="V1907" s="13">
        <v>22.86</v>
      </c>
      <c r="W1907" s="13">
        <v>0</v>
      </c>
      <c r="X1907" s="13">
        <v>48000</v>
      </c>
      <c r="Y1907" s="13" t="s">
        <v>4</v>
      </c>
    </row>
    <row r="1908" spans="21:25" x14ac:dyDescent="0.2">
      <c r="U1908" s="13">
        <f t="shared" si="29"/>
        <v>485.17</v>
      </c>
      <c r="V1908" s="13">
        <v>22.87</v>
      </c>
      <c r="W1908" s="13">
        <v>0</v>
      </c>
      <c r="X1908" s="13">
        <v>48100</v>
      </c>
      <c r="Y1908" s="13" t="s">
        <v>4</v>
      </c>
    </row>
    <row r="1909" spans="21:25" x14ac:dyDescent="0.2">
      <c r="U1909" s="13">
        <f t="shared" si="29"/>
        <v>485.18</v>
      </c>
      <c r="V1909" s="13">
        <v>22.88</v>
      </c>
      <c r="W1909" s="13">
        <v>0</v>
      </c>
      <c r="X1909" s="13">
        <v>48100</v>
      </c>
      <c r="Y1909" s="13" t="s">
        <v>4</v>
      </c>
    </row>
    <row r="1910" spans="21:25" x14ac:dyDescent="0.2">
      <c r="U1910" s="13">
        <f t="shared" si="29"/>
        <v>485.19</v>
      </c>
      <c r="V1910" s="13">
        <v>22.89</v>
      </c>
      <c r="W1910" s="13">
        <v>0</v>
      </c>
      <c r="X1910" s="13">
        <v>48200</v>
      </c>
      <c r="Y1910" s="13" t="s">
        <v>4</v>
      </c>
    </row>
    <row r="1911" spans="21:25" x14ac:dyDescent="0.2">
      <c r="U1911" s="13">
        <f t="shared" si="29"/>
        <v>485.2</v>
      </c>
      <c r="V1911" s="13">
        <v>22.9</v>
      </c>
      <c r="W1911" s="13">
        <v>0</v>
      </c>
      <c r="X1911" s="13">
        <v>48200</v>
      </c>
      <c r="Y1911" s="13" t="s">
        <v>4</v>
      </c>
    </row>
    <row r="1912" spans="21:25" x14ac:dyDescent="0.2">
      <c r="U1912" s="13">
        <f t="shared" si="29"/>
        <v>485.21000000000004</v>
      </c>
      <c r="V1912" s="13">
        <v>22.91</v>
      </c>
      <c r="W1912" s="13">
        <v>0</v>
      </c>
      <c r="X1912" s="13">
        <v>48300</v>
      </c>
      <c r="Y1912" s="13" t="s">
        <v>4</v>
      </c>
    </row>
    <row r="1913" spans="21:25" x14ac:dyDescent="0.2">
      <c r="U1913" s="13">
        <f t="shared" si="29"/>
        <v>485.22</v>
      </c>
      <c r="V1913" s="13">
        <v>22.92</v>
      </c>
      <c r="W1913" s="13">
        <v>0</v>
      </c>
      <c r="X1913" s="13">
        <v>48300</v>
      </c>
      <c r="Y1913" s="13" t="s">
        <v>4</v>
      </c>
    </row>
    <row r="1914" spans="21:25" x14ac:dyDescent="0.2">
      <c r="U1914" s="13">
        <f t="shared" si="29"/>
        <v>485.23</v>
      </c>
      <c r="V1914" s="13">
        <v>22.93</v>
      </c>
      <c r="W1914" s="13">
        <v>0</v>
      </c>
      <c r="X1914" s="13">
        <v>48300</v>
      </c>
      <c r="Y1914" s="13" t="s">
        <v>4</v>
      </c>
    </row>
    <row r="1915" spans="21:25" x14ac:dyDescent="0.2">
      <c r="U1915" s="13">
        <f t="shared" si="29"/>
        <v>485.24</v>
      </c>
      <c r="V1915" s="13">
        <v>22.94</v>
      </c>
      <c r="W1915" s="13">
        <v>0</v>
      </c>
      <c r="X1915" s="13">
        <v>48400</v>
      </c>
      <c r="Y1915" s="13" t="s">
        <v>4</v>
      </c>
    </row>
    <row r="1916" spans="21:25" x14ac:dyDescent="0.2">
      <c r="U1916" s="13">
        <f t="shared" si="29"/>
        <v>485.25</v>
      </c>
      <c r="V1916" s="13">
        <v>22.95</v>
      </c>
      <c r="W1916" s="13">
        <v>0</v>
      </c>
      <c r="X1916" s="13">
        <v>48400</v>
      </c>
      <c r="Y1916" s="13" t="s">
        <v>4</v>
      </c>
    </row>
    <row r="1917" spans="21:25" x14ac:dyDescent="0.2">
      <c r="U1917" s="13">
        <f t="shared" si="29"/>
        <v>485.26</v>
      </c>
      <c r="V1917" s="13">
        <v>22.96</v>
      </c>
      <c r="W1917" s="13">
        <v>0</v>
      </c>
      <c r="X1917" s="13">
        <v>48500</v>
      </c>
      <c r="Y1917" s="13" t="s">
        <v>4</v>
      </c>
    </row>
    <row r="1918" spans="21:25" x14ac:dyDescent="0.2">
      <c r="U1918" s="13">
        <f t="shared" si="29"/>
        <v>485.27</v>
      </c>
      <c r="V1918" s="13">
        <v>22.97</v>
      </c>
      <c r="W1918" s="13">
        <v>0</v>
      </c>
      <c r="X1918" s="13">
        <v>48500</v>
      </c>
      <c r="Y1918" s="13" t="s">
        <v>4</v>
      </c>
    </row>
    <row r="1919" spans="21:25" x14ac:dyDescent="0.2">
      <c r="U1919" s="13">
        <f t="shared" si="29"/>
        <v>485.28000000000003</v>
      </c>
      <c r="V1919" s="13">
        <v>22.98</v>
      </c>
      <c r="W1919" s="13">
        <v>0</v>
      </c>
      <c r="X1919" s="13">
        <v>48600</v>
      </c>
      <c r="Y1919" s="13" t="s">
        <v>4</v>
      </c>
    </row>
    <row r="1920" spans="21:25" x14ac:dyDescent="0.2">
      <c r="U1920" s="13">
        <f t="shared" si="29"/>
        <v>485.29</v>
      </c>
      <c r="V1920" s="13">
        <v>22.99</v>
      </c>
      <c r="W1920" s="13">
        <v>0</v>
      </c>
      <c r="X1920" s="13">
        <v>48600</v>
      </c>
      <c r="Y1920" s="13" t="s">
        <v>4</v>
      </c>
    </row>
    <row r="1921" spans="21:25" x14ac:dyDescent="0.2">
      <c r="U1921" s="13">
        <f t="shared" si="29"/>
        <v>485.3</v>
      </c>
      <c r="V1921" s="13">
        <v>23</v>
      </c>
      <c r="W1921" s="13">
        <v>0</v>
      </c>
      <c r="X1921" s="13">
        <v>48700</v>
      </c>
      <c r="Y1921" s="13" t="s">
        <v>4</v>
      </c>
    </row>
    <row r="1922" spans="21:25" x14ac:dyDescent="0.2">
      <c r="U1922" s="13">
        <f t="shared" si="29"/>
        <v>485.31</v>
      </c>
      <c r="V1922" s="13">
        <v>23.01</v>
      </c>
      <c r="W1922" s="13">
        <v>0</v>
      </c>
      <c r="X1922" s="13">
        <v>48700</v>
      </c>
      <c r="Y1922" s="13" t="s">
        <v>4</v>
      </c>
    </row>
    <row r="1923" spans="21:25" x14ac:dyDescent="0.2">
      <c r="U1923" s="13">
        <f t="shared" si="29"/>
        <v>485.32</v>
      </c>
      <c r="V1923" s="13">
        <v>23.02</v>
      </c>
      <c r="W1923" s="13">
        <v>0</v>
      </c>
      <c r="X1923" s="13">
        <v>48800</v>
      </c>
      <c r="Y1923" s="13" t="s">
        <v>4</v>
      </c>
    </row>
    <row r="1924" spans="21:25" x14ac:dyDescent="0.2">
      <c r="U1924" s="13">
        <f t="shared" si="29"/>
        <v>485.33000000000004</v>
      </c>
      <c r="V1924" s="13">
        <v>23.03</v>
      </c>
      <c r="W1924" s="13">
        <v>0</v>
      </c>
      <c r="X1924" s="13">
        <v>48800</v>
      </c>
      <c r="Y1924" s="13" t="s">
        <v>4</v>
      </c>
    </row>
    <row r="1925" spans="21:25" x14ac:dyDescent="0.2">
      <c r="U1925" s="13">
        <f t="shared" si="29"/>
        <v>485.34000000000003</v>
      </c>
      <c r="V1925" s="13">
        <v>23.04</v>
      </c>
      <c r="W1925" s="13">
        <v>0</v>
      </c>
      <c r="X1925" s="13">
        <v>48800</v>
      </c>
      <c r="Y1925" s="13" t="s">
        <v>4</v>
      </c>
    </row>
    <row r="1926" spans="21:25" x14ac:dyDescent="0.2">
      <c r="U1926" s="13">
        <f t="shared" si="29"/>
        <v>485.35</v>
      </c>
      <c r="V1926" s="13">
        <v>23.05</v>
      </c>
      <c r="W1926" s="13">
        <v>0</v>
      </c>
      <c r="X1926" s="13">
        <v>48900</v>
      </c>
      <c r="Y1926" s="13" t="s">
        <v>4</v>
      </c>
    </row>
    <row r="1927" spans="21:25" x14ac:dyDescent="0.2">
      <c r="U1927" s="13">
        <f t="shared" si="29"/>
        <v>485.36</v>
      </c>
      <c r="V1927" s="13">
        <v>23.06</v>
      </c>
      <c r="W1927" s="13">
        <v>0</v>
      </c>
      <c r="X1927" s="13">
        <v>48900</v>
      </c>
      <c r="Y1927" s="13" t="s">
        <v>4</v>
      </c>
    </row>
    <row r="1928" spans="21:25" x14ac:dyDescent="0.2">
      <c r="U1928" s="13">
        <f t="shared" si="29"/>
        <v>485.37</v>
      </c>
      <c r="V1928" s="13">
        <v>23.07</v>
      </c>
      <c r="W1928" s="13">
        <v>0</v>
      </c>
      <c r="X1928" s="13">
        <v>49000</v>
      </c>
      <c r="Y1928" s="13" t="s">
        <v>4</v>
      </c>
    </row>
    <row r="1929" spans="21:25" x14ac:dyDescent="0.2">
      <c r="U1929" s="13">
        <f t="shared" si="29"/>
        <v>485.38</v>
      </c>
      <c r="V1929" s="13">
        <v>23.08</v>
      </c>
      <c r="W1929" s="13">
        <v>0</v>
      </c>
      <c r="X1929" s="13">
        <v>49000</v>
      </c>
      <c r="Y1929" s="13" t="s">
        <v>4</v>
      </c>
    </row>
    <row r="1930" spans="21:25" x14ac:dyDescent="0.2">
      <c r="U1930" s="13">
        <f t="shared" si="29"/>
        <v>485.39</v>
      </c>
      <c r="V1930" s="13">
        <v>23.09</v>
      </c>
      <c r="W1930" s="13">
        <v>0</v>
      </c>
      <c r="X1930" s="13">
        <v>49100</v>
      </c>
      <c r="Y1930" s="13" t="s">
        <v>4</v>
      </c>
    </row>
    <row r="1931" spans="21:25" x14ac:dyDescent="0.2">
      <c r="U1931" s="13">
        <f t="shared" si="29"/>
        <v>485.40000000000003</v>
      </c>
      <c r="V1931" s="13">
        <v>23.1</v>
      </c>
      <c r="W1931" s="13">
        <v>0</v>
      </c>
      <c r="X1931" s="13">
        <v>49100</v>
      </c>
      <c r="Y1931" s="13" t="s">
        <v>4</v>
      </c>
    </row>
    <row r="1932" spans="21:25" x14ac:dyDescent="0.2">
      <c r="U1932" s="13">
        <f t="shared" si="29"/>
        <v>485.41</v>
      </c>
      <c r="V1932" s="13">
        <v>23.11</v>
      </c>
      <c r="W1932" s="13">
        <v>0</v>
      </c>
      <c r="X1932" s="13">
        <v>49200</v>
      </c>
      <c r="Y1932" s="13" t="s">
        <v>4</v>
      </c>
    </row>
    <row r="1933" spans="21:25" x14ac:dyDescent="0.2">
      <c r="U1933" s="13">
        <f t="shared" si="29"/>
        <v>485.42</v>
      </c>
      <c r="V1933" s="13">
        <v>23.12</v>
      </c>
      <c r="W1933" s="13">
        <v>0</v>
      </c>
      <c r="X1933" s="13">
        <v>49200</v>
      </c>
      <c r="Y1933" s="13" t="s">
        <v>4</v>
      </c>
    </row>
    <row r="1934" spans="21:25" x14ac:dyDescent="0.2">
      <c r="U1934" s="13">
        <f t="shared" si="29"/>
        <v>485.43</v>
      </c>
      <c r="V1934" s="13">
        <v>23.13</v>
      </c>
      <c r="W1934" s="13">
        <v>0</v>
      </c>
      <c r="X1934" s="13">
        <v>49200</v>
      </c>
      <c r="Y1934" s="13" t="s">
        <v>4</v>
      </c>
    </row>
    <row r="1935" spans="21:25" x14ac:dyDescent="0.2">
      <c r="U1935" s="13">
        <f t="shared" si="29"/>
        <v>485.44</v>
      </c>
      <c r="V1935" s="13">
        <v>23.14</v>
      </c>
      <c r="W1935" s="13">
        <v>0</v>
      </c>
      <c r="X1935" s="13">
        <v>49300</v>
      </c>
      <c r="Y1935" s="13" t="s">
        <v>4</v>
      </c>
    </row>
    <row r="1936" spans="21:25" x14ac:dyDescent="0.2">
      <c r="U1936" s="13">
        <f t="shared" si="29"/>
        <v>485.45</v>
      </c>
      <c r="V1936" s="13">
        <v>23.15</v>
      </c>
      <c r="W1936" s="13">
        <v>0</v>
      </c>
      <c r="X1936" s="13">
        <v>49300</v>
      </c>
      <c r="Y1936" s="13" t="s">
        <v>4</v>
      </c>
    </row>
    <row r="1937" spans="21:25" x14ac:dyDescent="0.2">
      <c r="U1937" s="13">
        <f t="shared" si="29"/>
        <v>485.46000000000004</v>
      </c>
      <c r="V1937" s="13">
        <v>23.16</v>
      </c>
      <c r="W1937" s="13">
        <v>0</v>
      </c>
      <c r="X1937" s="13">
        <v>49400</v>
      </c>
      <c r="Y1937" s="13" t="s">
        <v>4</v>
      </c>
    </row>
    <row r="1938" spans="21:25" x14ac:dyDescent="0.2">
      <c r="U1938" s="13">
        <f t="shared" si="29"/>
        <v>485.47</v>
      </c>
      <c r="V1938" s="13">
        <v>23.17</v>
      </c>
      <c r="W1938" s="13">
        <v>0</v>
      </c>
      <c r="X1938" s="13">
        <v>49400</v>
      </c>
      <c r="Y1938" s="13" t="s">
        <v>4</v>
      </c>
    </row>
    <row r="1939" spans="21:25" x14ac:dyDescent="0.2">
      <c r="U1939" s="13">
        <f t="shared" si="29"/>
        <v>485.48</v>
      </c>
      <c r="V1939" s="13">
        <v>23.18</v>
      </c>
      <c r="W1939" s="13">
        <v>0</v>
      </c>
      <c r="X1939" s="13">
        <v>49500</v>
      </c>
      <c r="Y1939" s="13" t="s">
        <v>4</v>
      </c>
    </row>
    <row r="1940" spans="21:25" x14ac:dyDescent="0.2">
      <c r="U1940" s="13">
        <f t="shared" si="29"/>
        <v>485.49</v>
      </c>
      <c r="V1940" s="13">
        <v>23.19</v>
      </c>
      <c r="W1940" s="13">
        <v>0</v>
      </c>
      <c r="X1940" s="13">
        <v>49500</v>
      </c>
      <c r="Y1940" s="13" t="s">
        <v>4</v>
      </c>
    </row>
    <row r="1941" spans="21:25" x14ac:dyDescent="0.2">
      <c r="U1941" s="13">
        <f t="shared" si="29"/>
        <v>485.5</v>
      </c>
      <c r="V1941" s="13">
        <v>23.2</v>
      </c>
      <c r="W1941" s="13">
        <v>0</v>
      </c>
      <c r="X1941" s="13">
        <v>49600</v>
      </c>
      <c r="Y1941" s="13" t="s">
        <v>4</v>
      </c>
    </row>
    <row r="1942" spans="21:25" x14ac:dyDescent="0.2">
      <c r="U1942" s="13">
        <f t="shared" ref="U1942:U2005" si="30">462.3+V1942</f>
        <v>485.51</v>
      </c>
      <c r="V1942" s="13">
        <v>23.21</v>
      </c>
      <c r="W1942" s="13">
        <v>0</v>
      </c>
      <c r="X1942" s="13">
        <v>49600</v>
      </c>
      <c r="Y1942" s="13" t="s">
        <v>4</v>
      </c>
    </row>
    <row r="1943" spans="21:25" x14ac:dyDescent="0.2">
      <c r="U1943" s="13">
        <f t="shared" si="30"/>
        <v>485.52</v>
      </c>
      <c r="V1943" s="13">
        <v>23.22</v>
      </c>
      <c r="W1943" s="13">
        <v>0</v>
      </c>
      <c r="X1943" s="13">
        <v>49700</v>
      </c>
      <c r="Y1943" s="13" t="s">
        <v>4</v>
      </c>
    </row>
    <row r="1944" spans="21:25" x14ac:dyDescent="0.2">
      <c r="U1944" s="13">
        <f t="shared" si="30"/>
        <v>485.53000000000003</v>
      </c>
      <c r="V1944" s="13">
        <v>23.23</v>
      </c>
      <c r="W1944" s="13">
        <v>0</v>
      </c>
      <c r="X1944" s="13">
        <v>49700</v>
      </c>
      <c r="Y1944" s="13" t="s">
        <v>4</v>
      </c>
    </row>
    <row r="1945" spans="21:25" x14ac:dyDescent="0.2">
      <c r="U1945" s="13">
        <f t="shared" si="30"/>
        <v>485.54</v>
      </c>
      <c r="V1945" s="13">
        <v>23.24</v>
      </c>
      <c r="W1945" s="13">
        <v>0</v>
      </c>
      <c r="X1945" s="13">
        <v>49700</v>
      </c>
      <c r="Y1945" s="13" t="s">
        <v>4</v>
      </c>
    </row>
    <row r="1946" spans="21:25" x14ac:dyDescent="0.2">
      <c r="U1946" s="13">
        <f t="shared" si="30"/>
        <v>485.55</v>
      </c>
      <c r="V1946" s="13">
        <v>23.25</v>
      </c>
      <c r="W1946" s="13">
        <v>0</v>
      </c>
      <c r="X1946" s="13">
        <v>49800</v>
      </c>
      <c r="Y1946" s="13" t="s">
        <v>4</v>
      </c>
    </row>
    <row r="1947" spans="21:25" x14ac:dyDescent="0.2">
      <c r="U1947" s="13">
        <f t="shared" si="30"/>
        <v>485.56</v>
      </c>
      <c r="V1947" s="13">
        <v>23.26</v>
      </c>
      <c r="W1947" s="13">
        <v>0</v>
      </c>
      <c r="X1947" s="13">
        <v>49800</v>
      </c>
      <c r="Y1947" s="13" t="s">
        <v>4</v>
      </c>
    </row>
    <row r="1948" spans="21:25" x14ac:dyDescent="0.2">
      <c r="U1948" s="13">
        <f t="shared" si="30"/>
        <v>485.57</v>
      </c>
      <c r="V1948" s="13">
        <v>23.27</v>
      </c>
      <c r="W1948" s="13">
        <v>0</v>
      </c>
      <c r="X1948" s="13">
        <v>49900</v>
      </c>
      <c r="Y1948" s="13" t="s">
        <v>4</v>
      </c>
    </row>
    <row r="1949" spans="21:25" x14ac:dyDescent="0.2">
      <c r="U1949" s="13">
        <f t="shared" si="30"/>
        <v>485.58000000000004</v>
      </c>
      <c r="V1949" s="13">
        <v>23.28</v>
      </c>
      <c r="W1949" s="13">
        <v>0</v>
      </c>
      <c r="X1949" s="13">
        <v>49900</v>
      </c>
      <c r="Y1949" s="13" t="s">
        <v>4</v>
      </c>
    </row>
    <row r="1950" spans="21:25" x14ac:dyDescent="0.2">
      <c r="U1950" s="13">
        <f t="shared" si="30"/>
        <v>485.59000000000003</v>
      </c>
      <c r="V1950" s="13">
        <v>23.29</v>
      </c>
      <c r="W1950" s="13">
        <v>0</v>
      </c>
      <c r="X1950" s="13">
        <v>50000</v>
      </c>
      <c r="Y1950" s="13" t="s">
        <v>4</v>
      </c>
    </row>
    <row r="1951" spans="21:25" x14ac:dyDescent="0.2">
      <c r="U1951" s="13">
        <f t="shared" si="30"/>
        <v>485.6</v>
      </c>
      <c r="V1951" s="13">
        <v>23.3</v>
      </c>
      <c r="W1951" s="13">
        <v>0</v>
      </c>
      <c r="X1951" s="13">
        <v>50000</v>
      </c>
      <c r="Y1951" s="13" t="s">
        <v>4</v>
      </c>
    </row>
    <row r="1952" spans="21:25" x14ac:dyDescent="0.2">
      <c r="U1952" s="13">
        <f t="shared" si="30"/>
        <v>485.61</v>
      </c>
      <c r="V1952" s="13">
        <v>23.31</v>
      </c>
      <c r="W1952" s="13">
        <v>0</v>
      </c>
      <c r="X1952" s="13">
        <v>50100</v>
      </c>
      <c r="Y1952" s="13" t="s">
        <v>4</v>
      </c>
    </row>
    <row r="1953" spans="21:25" x14ac:dyDescent="0.2">
      <c r="U1953" s="13">
        <f t="shared" si="30"/>
        <v>485.62</v>
      </c>
      <c r="V1953" s="13">
        <v>23.32</v>
      </c>
      <c r="W1953" s="13">
        <v>0</v>
      </c>
      <c r="X1953" s="13">
        <v>50100</v>
      </c>
      <c r="Y1953" s="13" t="s">
        <v>4</v>
      </c>
    </row>
    <row r="1954" spans="21:25" x14ac:dyDescent="0.2">
      <c r="U1954" s="13">
        <f t="shared" si="30"/>
        <v>485.63</v>
      </c>
      <c r="V1954" s="13">
        <v>23.33</v>
      </c>
      <c r="W1954" s="13">
        <v>0</v>
      </c>
      <c r="X1954" s="13">
        <v>50200</v>
      </c>
      <c r="Y1954" s="13" t="s">
        <v>4</v>
      </c>
    </row>
    <row r="1955" spans="21:25" x14ac:dyDescent="0.2">
      <c r="U1955" s="13">
        <f t="shared" si="30"/>
        <v>485.64</v>
      </c>
      <c r="V1955" s="13">
        <v>23.34</v>
      </c>
      <c r="W1955" s="13">
        <v>0</v>
      </c>
      <c r="X1955" s="13">
        <v>50200</v>
      </c>
      <c r="Y1955" s="13" t="s">
        <v>4</v>
      </c>
    </row>
    <row r="1956" spans="21:25" x14ac:dyDescent="0.2">
      <c r="U1956" s="13">
        <f t="shared" si="30"/>
        <v>485.65000000000003</v>
      </c>
      <c r="V1956" s="13">
        <v>23.35</v>
      </c>
      <c r="W1956" s="13">
        <v>0</v>
      </c>
      <c r="X1956" s="13">
        <v>50200</v>
      </c>
      <c r="Y1956" s="13" t="s">
        <v>4</v>
      </c>
    </row>
    <row r="1957" spans="21:25" x14ac:dyDescent="0.2">
      <c r="U1957" s="13">
        <f t="shared" si="30"/>
        <v>485.66</v>
      </c>
      <c r="V1957" s="13">
        <v>23.36</v>
      </c>
      <c r="W1957" s="13">
        <v>0</v>
      </c>
      <c r="X1957" s="13">
        <v>50300</v>
      </c>
      <c r="Y1957" s="13" t="s">
        <v>4</v>
      </c>
    </row>
    <row r="1958" spans="21:25" x14ac:dyDescent="0.2">
      <c r="U1958" s="13">
        <f t="shared" si="30"/>
        <v>485.67</v>
      </c>
      <c r="V1958" s="13">
        <v>23.37</v>
      </c>
      <c r="W1958" s="13">
        <v>0</v>
      </c>
      <c r="X1958" s="13">
        <v>50300</v>
      </c>
      <c r="Y1958" s="13" t="s">
        <v>4</v>
      </c>
    </row>
    <row r="1959" spans="21:25" x14ac:dyDescent="0.2">
      <c r="U1959" s="13">
        <f t="shared" si="30"/>
        <v>485.68</v>
      </c>
      <c r="V1959" s="13">
        <v>23.38</v>
      </c>
      <c r="W1959" s="13">
        <v>0</v>
      </c>
      <c r="X1959" s="13">
        <v>50400</v>
      </c>
      <c r="Y1959" s="13" t="s">
        <v>4</v>
      </c>
    </row>
    <row r="1960" spans="21:25" x14ac:dyDescent="0.2">
      <c r="U1960" s="13">
        <f t="shared" si="30"/>
        <v>485.69</v>
      </c>
      <c r="V1960" s="13">
        <v>23.39</v>
      </c>
      <c r="W1960" s="13">
        <v>0</v>
      </c>
      <c r="X1960" s="13">
        <v>50400</v>
      </c>
      <c r="Y1960" s="13" t="s">
        <v>4</v>
      </c>
    </row>
    <row r="1961" spans="21:25" x14ac:dyDescent="0.2">
      <c r="U1961" s="13">
        <f t="shared" si="30"/>
        <v>485.7</v>
      </c>
      <c r="V1961" s="13">
        <v>23.4</v>
      </c>
      <c r="W1961" s="13">
        <v>0</v>
      </c>
      <c r="X1961" s="13">
        <v>50500</v>
      </c>
      <c r="Y1961" s="13" t="s">
        <v>4</v>
      </c>
    </row>
    <row r="1962" spans="21:25" x14ac:dyDescent="0.2">
      <c r="U1962" s="13">
        <f t="shared" si="30"/>
        <v>485.71000000000004</v>
      </c>
      <c r="V1962" s="13">
        <v>23.41</v>
      </c>
      <c r="W1962" s="13">
        <v>0</v>
      </c>
      <c r="X1962" s="13">
        <v>50500</v>
      </c>
      <c r="Y1962" s="13" t="s">
        <v>4</v>
      </c>
    </row>
    <row r="1963" spans="21:25" x14ac:dyDescent="0.2">
      <c r="U1963" s="13">
        <f t="shared" si="30"/>
        <v>485.72</v>
      </c>
      <c r="V1963" s="13">
        <v>23.42</v>
      </c>
      <c r="W1963" s="13">
        <v>0</v>
      </c>
      <c r="X1963" s="13">
        <v>50600</v>
      </c>
      <c r="Y1963" s="13" t="s">
        <v>4</v>
      </c>
    </row>
    <row r="1964" spans="21:25" x14ac:dyDescent="0.2">
      <c r="U1964" s="13">
        <f t="shared" si="30"/>
        <v>485.73</v>
      </c>
      <c r="V1964" s="13">
        <v>23.43</v>
      </c>
      <c r="W1964" s="13">
        <v>0</v>
      </c>
      <c r="X1964" s="13">
        <v>50600</v>
      </c>
      <c r="Y1964" s="13" t="s">
        <v>4</v>
      </c>
    </row>
    <row r="1965" spans="21:25" x14ac:dyDescent="0.2">
      <c r="U1965" s="13">
        <f t="shared" si="30"/>
        <v>485.74</v>
      </c>
      <c r="V1965" s="13">
        <v>23.44</v>
      </c>
      <c r="W1965" s="13">
        <v>0</v>
      </c>
      <c r="X1965" s="13">
        <v>50700</v>
      </c>
      <c r="Y1965" s="13" t="s">
        <v>4</v>
      </c>
    </row>
    <row r="1966" spans="21:25" x14ac:dyDescent="0.2">
      <c r="U1966" s="13">
        <f t="shared" si="30"/>
        <v>485.75</v>
      </c>
      <c r="V1966" s="13">
        <v>23.45</v>
      </c>
      <c r="W1966" s="13">
        <v>0</v>
      </c>
      <c r="X1966" s="13">
        <v>50700</v>
      </c>
      <c r="Y1966" s="13" t="s">
        <v>4</v>
      </c>
    </row>
    <row r="1967" spans="21:25" x14ac:dyDescent="0.2">
      <c r="U1967" s="13">
        <f t="shared" si="30"/>
        <v>485.76</v>
      </c>
      <c r="V1967" s="13">
        <v>23.46</v>
      </c>
      <c r="W1967" s="13">
        <v>0</v>
      </c>
      <c r="X1967" s="13">
        <v>50700</v>
      </c>
      <c r="Y1967" s="13" t="s">
        <v>4</v>
      </c>
    </row>
    <row r="1968" spans="21:25" x14ac:dyDescent="0.2">
      <c r="U1968" s="13">
        <f t="shared" si="30"/>
        <v>485.77</v>
      </c>
      <c r="V1968" s="13">
        <v>23.47</v>
      </c>
      <c r="W1968" s="13">
        <v>0</v>
      </c>
      <c r="X1968" s="13">
        <v>50800</v>
      </c>
      <c r="Y1968" s="13" t="s">
        <v>4</v>
      </c>
    </row>
    <row r="1969" spans="21:25" x14ac:dyDescent="0.2">
      <c r="U1969" s="13">
        <f t="shared" si="30"/>
        <v>485.78000000000003</v>
      </c>
      <c r="V1969" s="13">
        <v>23.48</v>
      </c>
      <c r="W1969" s="13">
        <v>0</v>
      </c>
      <c r="X1969" s="13">
        <v>50800</v>
      </c>
      <c r="Y1969" s="13" t="s">
        <v>4</v>
      </c>
    </row>
    <row r="1970" spans="21:25" x14ac:dyDescent="0.2">
      <c r="U1970" s="13">
        <f t="shared" si="30"/>
        <v>485.79</v>
      </c>
      <c r="V1970" s="13">
        <v>23.49</v>
      </c>
      <c r="W1970" s="13">
        <v>0</v>
      </c>
      <c r="X1970" s="13">
        <v>50900</v>
      </c>
      <c r="Y1970" s="13" t="s">
        <v>4</v>
      </c>
    </row>
    <row r="1971" spans="21:25" x14ac:dyDescent="0.2">
      <c r="U1971" s="13">
        <f t="shared" si="30"/>
        <v>485.8</v>
      </c>
      <c r="V1971" s="13">
        <v>23.5</v>
      </c>
      <c r="W1971" s="13">
        <v>0</v>
      </c>
      <c r="X1971" s="13">
        <v>50900</v>
      </c>
      <c r="Y1971" s="13" t="s">
        <v>4</v>
      </c>
    </row>
    <row r="1972" spans="21:25" x14ac:dyDescent="0.2">
      <c r="U1972" s="13">
        <f t="shared" si="30"/>
        <v>485.81</v>
      </c>
      <c r="V1972" s="13">
        <v>23.51</v>
      </c>
      <c r="W1972" s="13">
        <v>0</v>
      </c>
      <c r="X1972" s="13">
        <v>51000</v>
      </c>
      <c r="Y1972" s="13" t="s">
        <v>4</v>
      </c>
    </row>
    <row r="1973" spans="21:25" x14ac:dyDescent="0.2">
      <c r="U1973" s="13">
        <f t="shared" si="30"/>
        <v>485.82</v>
      </c>
      <c r="V1973" s="13">
        <v>23.52</v>
      </c>
      <c r="W1973" s="13">
        <v>0</v>
      </c>
      <c r="X1973" s="13">
        <v>51000</v>
      </c>
      <c r="Y1973" s="13" t="s">
        <v>4</v>
      </c>
    </row>
    <row r="1974" spans="21:25" x14ac:dyDescent="0.2">
      <c r="U1974" s="13">
        <f t="shared" si="30"/>
        <v>485.83000000000004</v>
      </c>
      <c r="V1974" s="13">
        <v>23.53</v>
      </c>
      <c r="W1974" s="13">
        <v>0</v>
      </c>
      <c r="X1974" s="13">
        <v>51100</v>
      </c>
      <c r="Y1974" s="13" t="s">
        <v>4</v>
      </c>
    </row>
    <row r="1975" spans="21:25" x14ac:dyDescent="0.2">
      <c r="U1975" s="13">
        <f t="shared" si="30"/>
        <v>485.84000000000003</v>
      </c>
      <c r="V1975" s="13">
        <v>23.54</v>
      </c>
      <c r="W1975" s="13">
        <v>0</v>
      </c>
      <c r="X1975" s="13">
        <v>51100</v>
      </c>
      <c r="Y1975" s="13" t="s">
        <v>4</v>
      </c>
    </row>
    <row r="1976" spans="21:25" x14ac:dyDescent="0.2">
      <c r="U1976" s="13">
        <f t="shared" si="30"/>
        <v>485.85</v>
      </c>
      <c r="V1976" s="13">
        <v>23.55</v>
      </c>
      <c r="W1976" s="13">
        <v>0</v>
      </c>
      <c r="X1976" s="13">
        <v>51200</v>
      </c>
      <c r="Y1976" s="13" t="s">
        <v>4</v>
      </c>
    </row>
    <row r="1977" spans="21:25" x14ac:dyDescent="0.2">
      <c r="U1977" s="13">
        <f t="shared" si="30"/>
        <v>485.86</v>
      </c>
      <c r="V1977" s="13">
        <v>23.56</v>
      </c>
      <c r="W1977" s="13">
        <v>0</v>
      </c>
      <c r="X1977" s="13">
        <v>51200</v>
      </c>
      <c r="Y1977" s="13" t="s">
        <v>4</v>
      </c>
    </row>
    <row r="1978" spans="21:25" x14ac:dyDescent="0.2">
      <c r="U1978" s="13">
        <f t="shared" si="30"/>
        <v>485.87</v>
      </c>
      <c r="V1978" s="13">
        <v>23.57</v>
      </c>
      <c r="W1978" s="13">
        <v>0</v>
      </c>
      <c r="X1978" s="13">
        <v>51200</v>
      </c>
      <c r="Y1978" s="13" t="s">
        <v>4</v>
      </c>
    </row>
    <row r="1979" spans="21:25" x14ac:dyDescent="0.2">
      <c r="U1979" s="13">
        <f t="shared" si="30"/>
        <v>485.88</v>
      </c>
      <c r="V1979" s="13">
        <v>23.58</v>
      </c>
      <c r="W1979" s="13">
        <v>0</v>
      </c>
      <c r="X1979" s="13">
        <v>51300</v>
      </c>
      <c r="Y1979" s="13" t="s">
        <v>4</v>
      </c>
    </row>
    <row r="1980" spans="21:25" x14ac:dyDescent="0.2">
      <c r="U1980" s="13">
        <f t="shared" si="30"/>
        <v>485.89</v>
      </c>
      <c r="V1980" s="13">
        <v>23.59</v>
      </c>
      <c r="W1980" s="13">
        <v>0</v>
      </c>
      <c r="X1980" s="13">
        <v>51300</v>
      </c>
      <c r="Y1980" s="13" t="s">
        <v>4</v>
      </c>
    </row>
    <row r="1981" spans="21:25" x14ac:dyDescent="0.2">
      <c r="U1981" s="13">
        <f t="shared" si="30"/>
        <v>485.90000000000003</v>
      </c>
      <c r="V1981" s="13">
        <v>23.6</v>
      </c>
      <c r="W1981" s="13">
        <v>0</v>
      </c>
      <c r="X1981" s="13">
        <v>51400</v>
      </c>
      <c r="Y1981" s="13" t="s">
        <v>4</v>
      </c>
    </row>
    <row r="1982" spans="21:25" x14ac:dyDescent="0.2">
      <c r="U1982" s="13">
        <f t="shared" si="30"/>
        <v>485.91</v>
      </c>
      <c r="V1982" s="13">
        <v>23.61</v>
      </c>
      <c r="W1982" s="13">
        <v>0</v>
      </c>
      <c r="X1982" s="13">
        <v>51400</v>
      </c>
      <c r="Y1982" s="13" t="s">
        <v>4</v>
      </c>
    </row>
    <row r="1983" spans="21:25" x14ac:dyDescent="0.2">
      <c r="U1983" s="13">
        <f t="shared" si="30"/>
        <v>485.92</v>
      </c>
      <c r="V1983" s="13">
        <v>23.62</v>
      </c>
      <c r="W1983" s="13">
        <v>0</v>
      </c>
      <c r="X1983" s="13">
        <v>51500</v>
      </c>
      <c r="Y1983" s="13" t="s">
        <v>4</v>
      </c>
    </row>
    <row r="1984" spans="21:25" x14ac:dyDescent="0.2">
      <c r="U1984" s="13">
        <f t="shared" si="30"/>
        <v>485.93</v>
      </c>
      <c r="V1984" s="13">
        <v>23.63</v>
      </c>
      <c r="W1984" s="13">
        <v>0</v>
      </c>
      <c r="X1984" s="13">
        <v>51500</v>
      </c>
      <c r="Y1984" s="13" t="s">
        <v>4</v>
      </c>
    </row>
    <row r="1985" spans="21:25" x14ac:dyDescent="0.2">
      <c r="U1985" s="13">
        <f t="shared" si="30"/>
        <v>485.94</v>
      </c>
      <c r="V1985" s="13">
        <v>23.64</v>
      </c>
      <c r="W1985" s="13">
        <v>0</v>
      </c>
      <c r="X1985" s="13">
        <v>51600</v>
      </c>
      <c r="Y1985" s="13" t="s">
        <v>4</v>
      </c>
    </row>
    <row r="1986" spans="21:25" x14ac:dyDescent="0.2">
      <c r="U1986" s="13">
        <f t="shared" si="30"/>
        <v>485.95</v>
      </c>
      <c r="V1986" s="13">
        <v>23.65</v>
      </c>
      <c r="W1986" s="13">
        <v>0</v>
      </c>
      <c r="X1986" s="13">
        <v>51600</v>
      </c>
      <c r="Y1986" s="13" t="s">
        <v>4</v>
      </c>
    </row>
    <row r="1987" spans="21:25" x14ac:dyDescent="0.2">
      <c r="U1987" s="13">
        <f t="shared" si="30"/>
        <v>485.96000000000004</v>
      </c>
      <c r="V1987" s="13">
        <v>23.66</v>
      </c>
      <c r="W1987" s="13">
        <v>0</v>
      </c>
      <c r="X1987" s="13">
        <v>51700</v>
      </c>
      <c r="Y1987" s="13" t="s">
        <v>4</v>
      </c>
    </row>
    <row r="1988" spans="21:25" x14ac:dyDescent="0.2">
      <c r="U1988" s="13">
        <f t="shared" si="30"/>
        <v>485.97</v>
      </c>
      <c r="V1988" s="13">
        <v>23.67</v>
      </c>
      <c r="W1988" s="13">
        <v>0</v>
      </c>
      <c r="X1988" s="13">
        <v>51700</v>
      </c>
      <c r="Y1988" s="13" t="s">
        <v>4</v>
      </c>
    </row>
    <row r="1989" spans="21:25" x14ac:dyDescent="0.2">
      <c r="U1989" s="13">
        <f t="shared" si="30"/>
        <v>485.98</v>
      </c>
      <c r="V1989" s="13">
        <v>23.68</v>
      </c>
      <c r="W1989" s="13">
        <v>0</v>
      </c>
      <c r="X1989" s="13">
        <v>51800</v>
      </c>
      <c r="Y1989" s="13" t="s">
        <v>4</v>
      </c>
    </row>
    <row r="1990" spans="21:25" x14ac:dyDescent="0.2">
      <c r="U1990" s="13">
        <f t="shared" si="30"/>
        <v>485.99</v>
      </c>
      <c r="V1990" s="13">
        <v>23.69</v>
      </c>
      <c r="W1990" s="13">
        <v>0</v>
      </c>
      <c r="X1990" s="13">
        <v>51800</v>
      </c>
      <c r="Y1990" s="13" t="s">
        <v>4</v>
      </c>
    </row>
    <row r="1991" spans="21:25" x14ac:dyDescent="0.2">
      <c r="U1991" s="13">
        <f t="shared" si="30"/>
        <v>486</v>
      </c>
      <c r="V1991" s="13">
        <v>23.7</v>
      </c>
      <c r="W1991" s="13">
        <v>0</v>
      </c>
      <c r="X1991" s="13">
        <v>51800</v>
      </c>
      <c r="Y1991" s="13" t="s">
        <v>4</v>
      </c>
    </row>
    <row r="1992" spans="21:25" x14ac:dyDescent="0.2">
      <c r="U1992" s="13">
        <f t="shared" si="30"/>
        <v>486.01</v>
      </c>
      <c r="V1992" s="13">
        <v>23.71</v>
      </c>
      <c r="W1992" s="13">
        <v>0</v>
      </c>
      <c r="X1992" s="13">
        <v>51900</v>
      </c>
      <c r="Y1992" s="13" t="s">
        <v>4</v>
      </c>
    </row>
    <row r="1993" spans="21:25" x14ac:dyDescent="0.2">
      <c r="U1993" s="13">
        <f t="shared" si="30"/>
        <v>486.02</v>
      </c>
      <c r="V1993" s="13">
        <v>23.72</v>
      </c>
      <c r="W1993" s="13">
        <v>0</v>
      </c>
      <c r="X1993" s="13">
        <v>51900</v>
      </c>
      <c r="Y1993" s="13" t="s">
        <v>4</v>
      </c>
    </row>
    <row r="1994" spans="21:25" x14ac:dyDescent="0.2">
      <c r="U1994" s="13">
        <f t="shared" si="30"/>
        <v>486.03000000000003</v>
      </c>
      <c r="V1994" s="13">
        <v>23.73</v>
      </c>
      <c r="W1994" s="13">
        <v>0</v>
      </c>
      <c r="X1994" s="13">
        <v>52000</v>
      </c>
      <c r="Y1994" s="13" t="s">
        <v>4</v>
      </c>
    </row>
    <row r="1995" spans="21:25" x14ac:dyDescent="0.2">
      <c r="U1995" s="13">
        <f t="shared" si="30"/>
        <v>486.04</v>
      </c>
      <c r="V1995" s="13">
        <v>23.74</v>
      </c>
      <c r="W1995" s="13">
        <v>0</v>
      </c>
      <c r="X1995" s="13">
        <v>52000</v>
      </c>
      <c r="Y1995" s="13" t="s">
        <v>4</v>
      </c>
    </row>
    <row r="1996" spans="21:25" x14ac:dyDescent="0.2">
      <c r="U1996" s="13">
        <f t="shared" si="30"/>
        <v>486.05</v>
      </c>
      <c r="V1996" s="13">
        <v>23.75</v>
      </c>
      <c r="W1996" s="13">
        <v>0</v>
      </c>
      <c r="X1996" s="13">
        <v>52100</v>
      </c>
      <c r="Y1996" s="13" t="s">
        <v>4</v>
      </c>
    </row>
    <row r="1997" spans="21:25" x14ac:dyDescent="0.2">
      <c r="U1997" s="13">
        <f t="shared" si="30"/>
        <v>486.06</v>
      </c>
      <c r="V1997" s="13">
        <v>23.76</v>
      </c>
      <c r="W1997" s="13">
        <v>0</v>
      </c>
      <c r="X1997" s="13">
        <v>52100</v>
      </c>
      <c r="Y1997" s="13" t="s">
        <v>4</v>
      </c>
    </row>
    <row r="1998" spans="21:25" x14ac:dyDescent="0.2">
      <c r="U1998" s="13">
        <f t="shared" si="30"/>
        <v>486.07</v>
      </c>
      <c r="V1998" s="13">
        <v>23.77</v>
      </c>
      <c r="W1998" s="13">
        <v>0</v>
      </c>
      <c r="X1998" s="13">
        <v>52200</v>
      </c>
      <c r="Y1998" s="13" t="s">
        <v>4</v>
      </c>
    </row>
    <row r="1999" spans="21:25" x14ac:dyDescent="0.2">
      <c r="U1999" s="13">
        <f t="shared" si="30"/>
        <v>486.08000000000004</v>
      </c>
      <c r="V1999" s="13">
        <v>23.78</v>
      </c>
      <c r="W1999" s="13">
        <v>0</v>
      </c>
      <c r="X1999" s="13">
        <v>52200</v>
      </c>
      <c r="Y1999" s="13" t="s">
        <v>4</v>
      </c>
    </row>
    <row r="2000" spans="21:25" x14ac:dyDescent="0.2">
      <c r="U2000" s="13">
        <f t="shared" si="30"/>
        <v>486.09000000000003</v>
      </c>
      <c r="V2000" s="13">
        <v>23.79</v>
      </c>
      <c r="W2000" s="13">
        <v>0</v>
      </c>
      <c r="X2000" s="13">
        <v>52300</v>
      </c>
      <c r="Y2000" s="13" t="s">
        <v>4</v>
      </c>
    </row>
    <row r="2001" spans="21:25" x14ac:dyDescent="0.2">
      <c r="U2001" s="13">
        <f t="shared" si="30"/>
        <v>486.1</v>
      </c>
      <c r="V2001" s="13">
        <v>23.8</v>
      </c>
      <c r="W2001" s="13">
        <v>0</v>
      </c>
      <c r="X2001" s="13">
        <v>52300</v>
      </c>
      <c r="Y2001" s="13" t="s">
        <v>4</v>
      </c>
    </row>
    <row r="2002" spans="21:25" x14ac:dyDescent="0.2">
      <c r="U2002" s="13">
        <f t="shared" si="30"/>
        <v>486.11</v>
      </c>
      <c r="V2002" s="13">
        <v>23.81</v>
      </c>
      <c r="W2002" s="13">
        <v>0</v>
      </c>
      <c r="X2002" s="13">
        <v>52400</v>
      </c>
      <c r="Y2002" s="13" t="s">
        <v>4</v>
      </c>
    </row>
    <row r="2003" spans="21:25" x14ac:dyDescent="0.2">
      <c r="U2003" s="13">
        <f t="shared" si="30"/>
        <v>486.12</v>
      </c>
      <c r="V2003" s="13">
        <v>23.82</v>
      </c>
      <c r="W2003" s="13">
        <v>0</v>
      </c>
      <c r="X2003" s="13">
        <v>52400</v>
      </c>
      <c r="Y2003" s="13" t="s">
        <v>4</v>
      </c>
    </row>
    <row r="2004" spans="21:25" x14ac:dyDescent="0.2">
      <c r="U2004" s="13">
        <f t="shared" si="30"/>
        <v>486.13</v>
      </c>
      <c r="V2004" s="13">
        <v>23.83</v>
      </c>
      <c r="W2004" s="13">
        <v>0</v>
      </c>
      <c r="X2004" s="13">
        <v>52400</v>
      </c>
      <c r="Y2004" s="13" t="s">
        <v>4</v>
      </c>
    </row>
    <row r="2005" spans="21:25" x14ac:dyDescent="0.2">
      <c r="U2005" s="13">
        <f t="shared" si="30"/>
        <v>486.14</v>
      </c>
      <c r="V2005" s="13">
        <v>23.84</v>
      </c>
      <c r="W2005" s="13">
        <v>0</v>
      </c>
      <c r="X2005" s="13">
        <v>52500</v>
      </c>
      <c r="Y2005" s="13" t="s">
        <v>4</v>
      </c>
    </row>
    <row r="2006" spans="21:25" x14ac:dyDescent="0.2">
      <c r="U2006" s="13">
        <f t="shared" ref="U2006:U2069" si="31">462.3+V2006</f>
        <v>486.15000000000003</v>
      </c>
      <c r="V2006" s="13">
        <v>23.85</v>
      </c>
      <c r="W2006" s="13">
        <v>0</v>
      </c>
      <c r="X2006" s="13">
        <v>52500</v>
      </c>
      <c r="Y2006" s="13" t="s">
        <v>4</v>
      </c>
    </row>
    <row r="2007" spans="21:25" x14ac:dyDescent="0.2">
      <c r="U2007" s="13">
        <f t="shared" si="31"/>
        <v>486.16</v>
      </c>
      <c r="V2007" s="13">
        <v>23.86</v>
      </c>
      <c r="W2007" s="13">
        <v>0</v>
      </c>
      <c r="X2007" s="13">
        <v>52600</v>
      </c>
      <c r="Y2007" s="13" t="s">
        <v>4</v>
      </c>
    </row>
    <row r="2008" spans="21:25" x14ac:dyDescent="0.2">
      <c r="U2008" s="13">
        <f t="shared" si="31"/>
        <v>486.17</v>
      </c>
      <c r="V2008" s="13">
        <v>23.87</v>
      </c>
      <c r="W2008" s="13">
        <v>0</v>
      </c>
      <c r="X2008" s="13">
        <v>52600</v>
      </c>
      <c r="Y2008" s="13" t="s">
        <v>4</v>
      </c>
    </row>
    <row r="2009" spans="21:25" x14ac:dyDescent="0.2">
      <c r="U2009" s="13">
        <f t="shared" si="31"/>
        <v>486.18</v>
      </c>
      <c r="V2009" s="13">
        <v>23.88</v>
      </c>
      <c r="W2009" s="13">
        <v>0</v>
      </c>
      <c r="X2009" s="13">
        <v>52700</v>
      </c>
      <c r="Y2009" s="13" t="s">
        <v>4</v>
      </c>
    </row>
    <row r="2010" spans="21:25" x14ac:dyDescent="0.2">
      <c r="U2010" s="13">
        <f t="shared" si="31"/>
        <v>486.19</v>
      </c>
      <c r="V2010" s="13">
        <v>23.89</v>
      </c>
      <c r="W2010" s="13">
        <v>0</v>
      </c>
      <c r="X2010" s="13">
        <v>52700</v>
      </c>
      <c r="Y2010" s="13" t="s">
        <v>4</v>
      </c>
    </row>
    <row r="2011" spans="21:25" x14ac:dyDescent="0.2">
      <c r="U2011" s="13">
        <f t="shared" si="31"/>
        <v>486.2</v>
      </c>
      <c r="V2011" s="13">
        <v>23.9</v>
      </c>
      <c r="W2011" s="13">
        <v>0</v>
      </c>
      <c r="X2011" s="13">
        <v>52800</v>
      </c>
      <c r="Y2011" s="13" t="s">
        <v>4</v>
      </c>
    </row>
    <row r="2012" spans="21:25" x14ac:dyDescent="0.2">
      <c r="U2012" s="13">
        <f t="shared" si="31"/>
        <v>486.21000000000004</v>
      </c>
      <c r="V2012" s="13">
        <v>23.91</v>
      </c>
      <c r="W2012" s="13">
        <v>0</v>
      </c>
      <c r="X2012" s="13">
        <v>52800</v>
      </c>
      <c r="Y2012" s="13" t="s">
        <v>4</v>
      </c>
    </row>
    <row r="2013" spans="21:25" x14ac:dyDescent="0.2">
      <c r="U2013" s="13">
        <f t="shared" si="31"/>
        <v>486.22</v>
      </c>
      <c r="V2013" s="13">
        <v>23.92</v>
      </c>
      <c r="W2013" s="13">
        <v>0</v>
      </c>
      <c r="X2013" s="13">
        <v>52900</v>
      </c>
      <c r="Y2013" s="13" t="s">
        <v>4</v>
      </c>
    </row>
    <row r="2014" spans="21:25" x14ac:dyDescent="0.2">
      <c r="U2014" s="13">
        <f t="shared" si="31"/>
        <v>486.23</v>
      </c>
      <c r="V2014" s="13">
        <v>23.93</v>
      </c>
      <c r="W2014" s="13">
        <v>0</v>
      </c>
      <c r="X2014" s="13">
        <v>52900</v>
      </c>
      <c r="Y2014" s="13" t="s">
        <v>4</v>
      </c>
    </row>
    <row r="2015" spans="21:25" x14ac:dyDescent="0.2">
      <c r="U2015" s="13">
        <f t="shared" si="31"/>
        <v>486.24</v>
      </c>
      <c r="V2015" s="13">
        <v>23.94</v>
      </c>
      <c r="W2015" s="13">
        <v>0</v>
      </c>
      <c r="X2015" s="13">
        <v>53000</v>
      </c>
      <c r="Y2015" s="13" t="s">
        <v>4</v>
      </c>
    </row>
    <row r="2016" spans="21:25" x14ac:dyDescent="0.2">
      <c r="U2016" s="13">
        <f t="shared" si="31"/>
        <v>486.25</v>
      </c>
      <c r="V2016" s="13">
        <v>23.95</v>
      </c>
      <c r="W2016" s="13">
        <v>0</v>
      </c>
      <c r="X2016" s="13">
        <v>53000</v>
      </c>
      <c r="Y2016" s="13" t="s">
        <v>4</v>
      </c>
    </row>
    <row r="2017" spans="21:25" x14ac:dyDescent="0.2">
      <c r="U2017" s="13">
        <f t="shared" si="31"/>
        <v>486.26</v>
      </c>
      <c r="V2017" s="13">
        <v>23.96</v>
      </c>
      <c r="W2017" s="13">
        <v>0</v>
      </c>
      <c r="X2017" s="13">
        <v>53100</v>
      </c>
      <c r="Y2017" s="13" t="s">
        <v>4</v>
      </c>
    </row>
    <row r="2018" spans="21:25" x14ac:dyDescent="0.2">
      <c r="U2018" s="13">
        <f t="shared" si="31"/>
        <v>486.27</v>
      </c>
      <c r="V2018" s="13">
        <v>23.97</v>
      </c>
      <c r="W2018" s="13">
        <v>0</v>
      </c>
      <c r="X2018" s="13">
        <v>53100</v>
      </c>
      <c r="Y2018" s="13" t="s">
        <v>4</v>
      </c>
    </row>
    <row r="2019" spans="21:25" x14ac:dyDescent="0.2">
      <c r="U2019" s="13">
        <f t="shared" si="31"/>
        <v>486.28000000000003</v>
      </c>
      <c r="V2019" s="13">
        <v>23.98</v>
      </c>
      <c r="W2019" s="13">
        <v>0</v>
      </c>
      <c r="X2019" s="13">
        <v>53100</v>
      </c>
      <c r="Y2019" s="13" t="s">
        <v>4</v>
      </c>
    </row>
    <row r="2020" spans="21:25" x14ac:dyDescent="0.2">
      <c r="U2020" s="13">
        <f t="shared" si="31"/>
        <v>486.29</v>
      </c>
      <c r="V2020" s="13">
        <v>23.99</v>
      </c>
      <c r="W2020" s="13">
        <v>0</v>
      </c>
      <c r="X2020" s="13">
        <v>53200</v>
      </c>
      <c r="Y2020" s="13" t="s">
        <v>4</v>
      </c>
    </row>
    <row r="2021" spans="21:25" x14ac:dyDescent="0.2">
      <c r="U2021" s="13">
        <f t="shared" si="31"/>
        <v>486.3</v>
      </c>
      <c r="V2021" s="13">
        <v>24</v>
      </c>
      <c r="W2021" s="13">
        <v>0</v>
      </c>
      <c r="X2021" s="13">
        <v>53200</v>
      </c>
      <c r="Y2021" s="13" t="s">
        <v>4</v>
      </c>
    </row>
    <row r="2022" spans="21:25" x14ac:dyDescent="0.2">
      <c r="U2022" s="13">
        <f t="shared" si="31"/>
        <v>486.31</v>
      </c>
      <c r="V2022" s="13">
        <v>24.01</v>
      </c>
      <c r="W2022" s="13">
        <v>0</v>
      </c>
      <c r="X2022" s="13">
        <v>53300</v>
      </c>
      <c r="Y2022" s="13" t="s">
        <v>4</v>
      </c>
    </row>
    <row r="2023" spans="21:25" x14ac:dyDescent="0.2">
      <c r="U2023" s="13">
        <f t="shared" si="31"/>
        <v>486.32</v>
      </c>
      <c r="V2023" s="13">
        <v>24.02</v>
      </c>
      <c r="W2023" s="13">
        <v>0</v>
      </c>
      <c r="X2023" s="13">
        <v>53300</v>
      </c>
      <c r="Y2023" s="13" t="s">
        <v>4</v>
      </c>
    </row>
    <row r="2024" spans="21:25" x14ac:dyDescent="0.2">
      <c r="U2024" s="13">
        <f t="shared" si="31"/>
        <v>486.33000000000004</v>
      </c>
      <c r="V2024" s="13">
        <v>24.03</v>
      </c>
      <c r="W2024" s="13">
        <v>0</v>
      </c>
      <c r="X2024" s="13">
        <v>53400</v>
      </c>
      <c r="Y2024" s="13" t="s">
        <v>4</v>
      </c>
    </row>
    <row r="2025" spans="21:25" x14ac:dyDescent="0.2">
      <c r="U2025" s="13">
        <f t="shared" si="31"/>
        <v>486.34000000000003</v>
      </c>
      <c r="V2025" s="13">
        <v>24.04</v>
      </c>
      <c r="W2025" s="13">
        <v>0</v>
      </c>
      <c r="X2025" s="13">
        <v>53400</v>
      </c>
      <c r="Y2025" s="13" t="s">
        <v>4</v>
      </c>
    </row>
    <row r="2026" spans="21:25" x14ac:dyDescent="0.2">
      <c r="U2026" s="13">
        <f t="shared" si="31"/>
        <v>486.35</v>
      </c>
      <c r="V2026" s="13">
        <v>24.05</v>
      </c>
      <c r="W2026" s="13">
        <v>0</v>
      </c>
      <c r="X2026" s="13">
        <v>53500</v>
      </c>
      <c r="Y2026" s="13" t="s">
        <v>4</v>
      </c>
    </row>
    <row r="2027" spans="21:25" x14ac:dyDescent="0.2">
      <c r="U2027" s="13">
        <f t="shared" si="31"/>
        <v>486.36</v>
      </c>
      <c r="V2027" s="13">
        <v>24.06</v>
      </c>
      <c r="W2027" s="13">
        <v>0</v>
      </c>
      <c r="X2027" s="13">
        <v>53500</v>
      </c>
      <c r="Y2027" s="13" t="s">
        <v>4</v>
      </c>
    </row>
    <row r="2028" spans="21:25" x14ac:dyDescent="0.2">
      <c r="U2028" s="13">
        <f t="shared" si="31"/>
        <v>486.37</v>
      </c>
      <c r="V2028" s="13">
        <v>24.07</v>
      </c>
      <c r="W2028" s="13">
        <v>0</v>
      </c>
      <c r="X2028" s="13">
        <v>53600</v>
      </c>
      <c r="Y2028" s="13" t="s">
        <v>4</v>
      </c>
    </row>
    <row r="2029" spans="21:25" x14ac:dyDescent="0.2">
      <c r="U2029" s="13">
        <f t="shared" si="31"/>
        <v>486.38</v>
      </c>
      <c r="V2029" s="13">
        <v>24.08</v>
      </c>
      <c r="W2029" s="13">
        <v>0</v>
      </c>
      <c r="X2029" s="13">
        <v>53600</v>
      </c>
      <c r="Y2029" s="13" t="s">
        <v>4</v>
      </c>
    </row>
    <row r="2030" spans="21:25" x14ac:dyDescent="0.2">
      <c r="U2030" s="13">
        <f t="shared" si="31"/>
        <v>486.39</v>
      </c>
      <c r="V2030" s="13">
        <v>24.09</v>
      </c>
      <c r="W2030" s="13">
        <v>0</v>
      </c>
      <c r="X2030" s="13">
        <v>53700</v>
      </c>
      <c r="Y2030" s="13" t="s">
        <v>4</v>
      </c>
    </row>
    <row r="2031" spans="21:25" x14ac:dyDescent="0.2">
      <c r="U2031" s="13">
        <f t="shared" si="31"/>
        <v>486.40000000000003</v>
      </c>
      <c r="V2031" s="13">
        <v>24.1</v>
      </c>
      <c r="W2031" s="13">
        <v>0</v>
      </c>
      <c r="X2031" s="13">
        <v>53700</v>
      </c>
      <c r="Y2031" s="13" t="s">
        <v>4</v>
      </c>
    </row>
    <row r="2032" spans="21:25" x14ac:dyDescent="0.2">
      <c r="U2032" s="13">
        <f t="shared" si="31"/>
        <v>486.41</v>
      </c>
      <c r="V2032" s="13">
        <v>24.11</v>
      </c>
      <c r="W2032" s="13">
        <v>0</v>
      </c>
      <c r="X2032" s="13">
        <v>53800</v>
      </c>
      <c r="Y2032" s="13" t="s">
        <v>4</v>
      </c>
    </row>
    <row r="2033" spans="21:25" x14ac:dyDescent="0.2">
      <c r="U2033" s="13">
        <f t="shared" si="31"/>
        <v>486.42</v>
      </c>
      <c r="V2033" s="13">
        <v>24.12</v>
      </c>
      <c r="W2033" s="13">
        <v>0</v>
      </c>
      <c r="X2033" s="13">
        <v>53800</v>
      </c>
      <c r="Y2033" s="13" t="s">
        <v>4</v>
      </c>
    </row>
    <row r="2034" spans="21:25" x14ac:dyDescent="0.2">
      <c r="U2034" s="13">
        <f t="shared" si="31"/>
        <v>486.43</v>
      </c>
      <c r="V2034" s="13">
        <v>24.13</v>
      </c>
      <c r="W2034" s="13">
        <v>0</v>
      </c>
      <c r="X2034" s="13">
        <v>53800</v>
      </c>
      <c r="Y2034" s="13" t="s">
        <v>4</v>
      </c>
    </row>
    <row r="2035" spans="21:25" x14ac:dyDescent="0.2">
      <c r="U2035" s="13">
        <f t="shared" si="31"/>
        <v>486.44</v>
      </c>
      <c r="V2035" s="13">
        <v>24.14</v>
      </c>
      <c r="W2035" s="13">
        <v>0</v>
      </c>
      <c r="X2035" s="13">
        <v>53900</v>
      </c>
      <c r="Y2035" s="13" t="s">
        <v>4</v>
      </c>
    </row>
    <row r="2036" spans="21:25" x14ac:dyDescent="0.2">
      <c r="U2036" s="13">
        <f t="shared" si="31"/>
        <v>486.45</v>
      </c>
      <c r="V2036" s="13">
        <v>24.15</v>
      </c>
      <c r="W2036" s="13">
        <v>0</v>
      </c>
      <c r="X2036" s="13">
        <v>53900</v>
      </c>
      <c r="Y2036" s="13" t="s">
        <v>4</v>
      </c>
    </row>
    <row r="2037" spans="21:25" x14ac:dyDescent="0.2">
      <c r="U2037" s="13">
        <f t="shared" si="31"/>
        <v>486.46000000000004</v>
      </c>
      <c r="V2037" s="13">
        <v>24.16</v>
      </c>
      <c r="W2037" s="13">
        <v>0</v>
      </c>
      <c r="X2037" s="13">
        <v>54000</v>
      </c>
      <c r="Y2037" s="13" t="s">
        <v>4</v>
      </c>
    </row>
    <row r="2038" spans="21:25" x14ac:dyDescent="0.2">
      <c r="U2038" s="13">
        <f t="shared" si="31"/>
        <v>486.47</v>
      </c>
      <c r="V2038" s="13">
        <v>24.17</v>
      </c>
      <c r="W2038" s="13">
        <v>0</v>
      </c>
      <c r="X2038" s="13">
        <v>54000</v>
      </c>
      <c r="Y2038" s="13" t="s">
        <v>4</v>
      </c>
    </row>
    <row r="2039" spans="21:25" x14ac:dyDescent="0.2">
      <c r="U2039" s="13">
        <f t="shared" si="31"/>
        <v>486.48</v>
      </c>
      <c r="V2039" s="13">
        <v>24.18</v>
      </c>
      <c r="W2039" s="13">
        <v>0</v>
      </c>
      <c r="X2039" s="13">
        <v>54100</v>
      </c>
      <c r="Y2039" s="13" t="s">
        <v>4</v>
      </c>
    </row>
    <row r="2040" spans="21:25" x14ac:dyDescent="0.2">
      <c r="U2040" s="13">
        <f t="shared" si="31"/>
        <v>486.49</v>
      </c>
      <c r="V2040" s="13">
        <v>24.19</v>
      </c>
      <c r="W2040" s="13">
        <v>0</v>
      </c>
      <c r="X2040" s="13">
        <v>54100</v>
      </c>
      <c r="Y2040" s="13" t="s">
        <v>4</v>
      </c>
    </row>
    <row r="2041" spans="21:25" x14ac:dyDescent="0.2">
      <c r="U2041" s="13">
        <f t="shared" si="31"/>
        <v>486.5</v>
      </c>
      <c r="V2041" s="13">
        <v>24.2</v>
      </c>
      <c r="W2041" s="13">
        <v>0</v>
      </c>
      <c r="X2041" s="13">
        <v>54200</v>
      </c>
      <c r="Y2041" s="13" t="s">
        <v>4</v>
      </c>
    </row>
    <row r="2042" spans="21:25" x14ac:dyDescent="0.2">
      <c r="U2042" s="13">
        <f t="shared" si="31"/>
        <v>486.51</v>
      </c>
      <c r="V2042" s="13">
        <v>24.21</v>
      </c>
      <c r="W2042" s="13">
        <v>0</v>
      </c>
      <c r="X2042" s="13">
        <v>54200</v>
      </c>
      <c r="Y2042" s="13" t="s">
        <v>4</v>
      </c>
    </row>
    <row r="2043" spans="21:25" x14ac:dyDescent="0.2">
      <c r="U2043" s="13">
        <f t="shared" si="31"/>
        <v>486.52</v>
      </c>
      <c r="V2043" s="13">
        <v>24.22</v>
      </c>
      <c r="W2043" s="13">
        <v>0</v>
      </c>
      <c r="X2043" s="13">
        <v>54300</v>
      </c>
      <c r="Y2043" s="13" t="s">
        <v>4</v>
      </c>
    </row>
    <row r="2044" spans="21:25" x14ac:dyDescent="0.2">
      <c r="U2044" s="13">
        <f t="shared" si="31"/>
        <v>486.53000000000003</v>
      </c>
      <c r="V2044" s="13">
        <v>24.23</v>
      </c>
      <c r="W2044" s="13">
        <v>0</v>
      </c>
      <c r="X2044" s="13">
        <v>54300</v>
      </c>
      <c r="Y2044" s="13" t="s">
        <v>4</v>
      </c>
    </row>
    <row r="2045" spans="21:25" x14ac:dyDescent="0.2">
      <c r="U2045" s="13">
        <f t="shared" si="31"/>
        <v>486.54</v>
      </c>
      <c r="V2045" s="13">
        <v>24.24</v>
      </c>
      <c r="W2045" s="13">
        <v>0</v>
      </c>
      <c r="X2045" s="13">
        <v>54400</v>
      </c>
      <c r="Y2045" s="13" t="s">
        <v>4</v>
      </c>
    </row>
    <row r="2046" spans="21:25" x14ac:dyDescent="0.2">
      <c r="U2046" s="13">
        <f t="shared" si="31"/>
        <v>486.55</v>
      </c>
      <c r="V2046" s="13">
        <v>24.25</v>
      </c>
      <c r="W2046" s="13">
        <v>0</v>
      </c>
      <c r="X2046" s="13">
        <v>54400</v>
      </c>
      <c r="Y2046" s="13" t="s">
        <v>4</v>
      </c>
    </row>
    <row r="2047" spans="21:25" x14ac:dyDescent="0.2">
      <c r="U2047" s="13">
        <f t="shared" si="31"/>
        <v>486.56</v>
      </c>
      <c r="V2047" s="13">
        <v>24.26</v>
      </c>
      <c r="W2047" s="13">
        <v>0</v>
      </c>
      <c r="X2047" s="13">
        <v>54500</v>
      </c>
      <c r="Y2047" s="13" t="s">
        <v>4</v>
      </c>
    </row>
    <row r="2048" spans="21:25" x14ac:dyDescent="0.2">
      <c r="U2048" s="13">
        <f t="shared" si="31"/>
        <v>486.57</v>
      </c>
      <c r="V2048" s="13">
        <v>24.27</v>
      </c>
      <c r="W2048" s="13">
        <v>0</v>
      </c>
      <c r="X2048" s="13">
        <v>54500</v>
      </c>
      <c r="Y2048" s="13" t="s">
        <v>4</v>
      </c>
    </row>
    <row r="2049" spans="21:25" x14ac:dyDescent="0.2">
      <c r="U2049" s="13">
        <f t="shared" si="31"/>
        <v>486.58000000000004</v>
      </c>
      <c r="V2049" s="13">
        <v>24.28</v>
      </c>
      <c r="W2049" s="13">
        <v>0</v>
      </c>
      <c r="X2049" s="13">
        <v>54600</v>
      </c>
      <c r="Y2049" s="13" t="s">
        <v>4</v>
      </c>
    </row>
    <row r="2050" spans="21:25" x14ac:dyDescent="0.2">
      <c r="U2050" s="13">
        <f t="shared" si="31"/>
        <v>486.59000000000003</v>
      </c>
      <c r="V2050" s="13">
        <v>24.29</v>
      </c>
      <c r="W2050" s="13">
        <v>0</v>
      </c>
      <c r="X2050" s="13">
        <v>54600</v>
      </c>
      <c r="Y2050" s="13" t="s">
        <v>4</v>
      </c>
    </row>
    <row r="2051" spans="21:25" x14ac:dyDescent="0.2">
      <c r="U2051" s="13">
        <f t="shared" si="31"/>
        <v>486.6</v>
      </c>
      <c r="V2051" s="13">
        <v>24.3</v>
      </c>
      <c r="W2051" s="13">
        <v>0</v>
      </c>
      <c r="X2051" s="13">
        <v>54600</v>
      </c>
      <c r="Y2051" s="13" t="s">
        <v>4</v>
      </c>
    </row>
    <row r="2052" spans="21:25" x14ac:dyDescent="0.2">
      <c r="U2052" s="13">
        <f t="shared" si="31"/>
        <v>486.61</v>
      </c>
      <c r="V2052" s="13">
        <v>24.31</v>
      </c>
      <c r="W2052" s="13">
        <v>0</v>
      </c>
      <c r="X2052" s="13">
        <v>54700</v>
      </c>
      <c r="Y2052" s="13" t="s">
        <v>4</v>
      </c>
    </row>
    <row r="2053" spans="21:25" x14ac:dyDescent="0.2">
      <c r="U2053" s="13">
        <f t="shared" si="31"/>
        <v>486.62</v>
      </c>
      <c r="V2053" s="13">
        <v>24.32</v>
      </c>
      <c r="W2053" s="13">
        <v>0</v>
      </c>
      <c r="X2053" s="13">
        <v>54700</v>
      </c>
      <c r="Y2053" s="13" t="s">
        <v>4</v>
      </c>
    </row>
    <row r="2054" spans="21:25" x14ac:dyDescent="0.2">
      <c r="U2054" s="13">
        <f t="shared" si="31"/>
        <v>486.63</v>
      </c>
      <c r="V2054" s="13">
        <v>24.33</v>
      </c>
      <c r="W2054" s="13">
        <v>0</v>
      </c>
      <c r="X2054" s="13">
        <v>54800</v>
      </c>
      <c r="Y2054" s="13" t="s">
        <v>4</v>
      </c>
    </row>
    <row r="2055" spans="21:25" x14ac:dyDescent="0.2">
      <c r="U2055" s="13">
        <f t="shared" si="31"/>
        <v>486.64</v>
      </c>
      <c r="V2055" s="13">
        <v>24.34</v>
      </c>
      <c r="W2055" s="13">
        <v>0</v>
      </c>
      <c r="X2055" s="13">
        <v>54800</v>
      </c>
      <c r="Y2055" s="13" t="s">
        <v>4</v>
      </c>
    </row>
    <row r="2056" spans="21:25" x14ac:dyDescent="0.2">
      <c r="U2056" s="13">
        <f t="shared" si="31"/>
        <v>486.65000000000003</v>
      </c>
      <c r="V2056" s="13">
        <v>24.35</v>
      </c>
      <c r="W2056" s="13">
        <v>0</v>
      </c>
      <c r="X2056" s="13">
        <v>54900</v>
      </c>
      <c r="Y2056" s="13" t="s">
        <v>4</v>
      </c>
    </row>
    <row r="2057" spans="21:25" x14ac:dyDescent="0.2">
      <c r="U2057" s="13">
        <f t="shared" si="31"/>
        <v>486.66</v>
      </c>
      <c r="V2057" s="13">
        <v>24.36</v>
      </c>
      <c r="W2057" s="13">
        <v>0</v>
      </c>
      <c r="X2057" s="13">
        <v>54900</v>
      </c>
      <c r="Y2057" s="13" t="s">
        <v>4</v>
      </c>
    </row>
    <row r="2058" spans="21:25" x14ac:dyDescent="0.2">
      <c r="U2058" s="13">
        <f t="shared" si="31"/>
        <v>486.67</v>
      </c>
      <c r="V2058" s="13">
        <v>24.37</v>
      </c>
      <c r="W2058" s="13">
        <v>0</v>
      </c>
      <c r="X2058" s="13">
        <v>55000</v>
      </c>
      <c r="Y2058" s="13" t="s">
        <v>4</v>
      </c>
    </row>
    <row r="2059" spans="21:25" x14ac:dyDescent="0.2">
      <c r="U2059" s="13">
        <f t="shared" si="31"/>
        <v>486.68</v>
      </c>
      <c r="V2059" s="13">
        <v>24.38</v>
      </c>
      <c r="W2059" s="13">
        <v>0</v>
      </c>
      <c r="X2059" s="13">
        <v>55000</v>
      </c>
      <c r="Y2059" s="13" t="s">
        <v>4</v>
      </c>
    </row>
    <row r="2060" spans="21:25" x14ac:dyDescent="0.2">
      <c r="U2060" s="13">
        <f t="shared" si="31"/>
        <v>486.69</v>
      </c>
      <c r="V2060" s="13">
        <v>24.39</v>
      </c>
      <c r="W2060" s="13">
        <v>0</v>
      </c>
      <c r="X2060" s="13">
        <v>55100</v>
      </c>
      <c r="Y2060" s="13" t="s">
        <v>4</v>
      </c>
    </row>
    <row r="2061" spans="21:25" x14ac:dyDescent="0.2">
      <c r="U2061" s="13">
        <f t="shared" si="31"/>
        <v>486.7</v>
      </c>
      <c r="V2061" s="13">
        <v>24.4</v>
      </c>
      <c r="W2061" s="13">
        <v>0</v>
      </c>
      <c r="X2061" s="13">
        <v>55100</v>
      </c>
      <c r="Y2061" s="13" t="s">
        <v>4</v>
      </c>
    </row>
    <row r="2062" spans="21:25" x14ac:dyDescent="0.2">
      <c r="U2062" s="13">
        <f t="shared" si="31"/>
        <v>486.71000000000004</v>
      </c>
      <c r="V2062" s="13">
        <v>24.41</v>
      </c>
      <c r="W2062" s="13">
        <v>0</v>
      </c>
      <c r="X2062" s="13">
        <v>55200</v>
      </c>
      <c r="Y2062" s="13" t="s">
        <v>4</v>
      </c>
    </row>
    <row r="2063" spans="21:25" x14ac:dyDescent="0.2">
      <c r="U2063" s="13">
        <f t="shared" si="31"/>
        <v>486.72</v>
      </c>
      <c r="V2063" s="13">
        <v>24.42</v>
      </c>
      <c r="W2063" s="13">
        <v>0</v>
      </c>
      <c r="X2063" s="13">
        <v>55200</v>
      </c>
      <c r="Y2063" s="13" t="s">
        <v>4</v>
      </c>
    </row>
    <row r="2064" spans="21:25" x14ac:dyDescent="0.2">
      <c r="U2064" s="13">
        <f t="shared" si="31"/>
        <v>486.73</v>
      </c>
      <c r="V2064" s="13">
        <v>24.43</v>
      </c>
      <c r="W2064" s="13">
        <v>0</v>
      </c>
      <c r="X2064" s="13">
        <v>55300</v>
      </c>
      <c r="Y2064" s="13" t="s">
        <v>4</v>
      </c>
    </row>
    <row r="2065" spans="21:25" x14ac:dyDescent="0.2">
      <c r="U2065" s="13">
        <f t="shared" si="31"/>
        <v>486.74</v>
      </c>
      <c r="V2065" s="13">
        <v>24.44</v>
      </c>
      <c r="W2065" s="13">
        <v>0</v>
      </c>
      <c r="X2065" s="13">
        <v>55300</v>
      </c>
      <c r="Y2065" s="13" t="s">
        <v>4</v>
      </c>
    </row>
    <row r="2066" spans="21:25" x14ac:dyDescent="0.2">
      <c r="U2066" s="13">
        <f t="shared" si="31"/>
        <v>486.75</v>
      </c>
      <c r="V2066" s="13">
        <v>24.45</v>
      </c>
      <c r="W2066" s="13">
        <v>0</v>
      </c>
      <c r="X2066" s="13">
        <v>55400</v>
      </c>
      <c r="Y2066" s="13" t="s">
        <v>4</v>
      </c>
    </row>
    <row r="2067" spans="21:25" x14ac:dyDescent="0.2">
      <c r="U2067" s="13">
        <f t="shared" si="31"/>
        <v>486.76</v>
      </c>
      <c r="V2067" s="13">
        <v>24.46</v>
      </c>
      <c r="W2067" s="13">
        <v>0</v>
      </c>
      <c r="X2067" s="13">
        <v>55400</v>
      </c>
      <c r="Y2067" s="13" t="s">
        <v>4</v>
      </c>
    </row>
    <row r="2068" spans="21:25" x14ac:dyDescent="0.2">
      <c r="U2068" s="13">
        <f t="shared" si="31"/>
        <v>486.77</v>
      </c>
      <c r="V2068" s="13">
        <v>24.47</v>
      </c>
      <c r="W2068" s="13">
        <v>0</v>
      </c>
      <c r="X2068" s="13">
        <v>55500</v>
      </c>
      <c r="Y2068" s="13" t="s">
        <v>4</v>
      </c>
    </row>
    <row r="2069" spans="21:25" x14ac:dyDescent="0.2">
      <c r="U2069" s="13">
        <f t="shared" si="31"/>
        <v>486.78000000000003</v>
      </c>
      <c r="V2069" s="13">
        <v>24.48</v>
      </c>
      <c r="W2069" s="13">
        <v>0</v>
      </c>
      <c r="X2069" s="13">
        <v>55500</v>
      </c>
      <c r="Y2069" s="13" t="s">
        <v>4</v>
      </c>
    </row>
    <row r="2070" spans="21:25" x14ac:dyDescent="0.2">
      <c r="U2070" s="13">
        <f t="shared" ref="U2070:U2121" si="32">462.3+V2070</f>
        <v>486.79</v>
      </c>
      <c r="V2070" s="13">
        <v>24.49</v>
      </c>
      <c r="W2070" s="13">
        <v>0</v>
      </c>
      <c r="X2070" s="13">
        <v>55500</v>
      </c>
      <c r="Y2070" s="13" t="s">
        <v>4</v>
      </c>
    </row>
    <row r="2071" spans="21:25" x14ac:dyDescent="0.2">
      <c r="U2071" s="13">
        <f t="shared" si="32"/>
        <v>486.8</v>
      </c>
      <c r="V2071" s="13">
        <v>24.5</v>
      </c>
      <c r="W2071" s="13">
        <v>0</v>
      </c>
      <c r="X2071" s="13">
        <v>55600</v>
      </c>
      <c r="Y2071" s="13" t="s">
        <v>4</v>
      </c>
    </row>
    <row r="2072" spans="21:25" x14ac:dyDescent="0.2">
      <c r="U2072" s="13">
        <f t="shared" si="32"/>
        <v>486.81</v>
      </c>
      <c r="V2072" s="13">
        <v>24.51</v>
      </c>
      <c r="W2072" s="13">
        <v>0</v>
      </c>
      <c r="X2072" s="13">
        <v>55600</v>
      </c>
      <c r="Y2072" s="13" t="s">
        <v>4</v>
      </c>
    </row>
    <row r="2073" spans="21:25" x14ac:dyDescent="0.2">
      <c r="U2073" s="13">
        <f t="shared" si="32"/>
        <v>486.82</v>
      </c>
      <c r="V2073" s="13">
        <v>24.52</v>
      </c>
      <c r="W2073" s="13">
        <v>0</v>
      </c>
      <c r="X2073" s="13">
        <v>55700</v>
      </c>
      <c r="Y2073" s="13" t="s">
        <v>4</v>
      </c>
    </row>
    <row r="2074" spans="21:25" x14ac:dyDescent="0.2">
      <c r="U2074" s="13">
        <f t="shared" si="32"/>
        <v>486.83000000000004</v>
      </c>
      <c r="V2074" s="13">
        <v>24.53</v>
      </c>
      <c r="W2074" s="13">
        <v>0</v>
      </c>
      <c r="X2074" s="13">
        <v>55700</v>
      </c>
      <c r="Y2074" s="13" t="s">
        <v>4</v>
      </c>
    </row>
    <row r="2075" spans="21:25" x14ac:dyDescent="0.2">
      <c r="U2075" s="13">
        <f t="shared" si="32"/>
        <v>486.84000000000003</v>
      </c>
      <c r="V2075" s="13">
        <v>24.54</v>
      </c>
      <c r="W2075" s="13">
        <v>0</v>
      </c>
      <c r="X2075" s="13">
        <v>55800</v>
      </c>
      <c r="Y2075" s="13" t="s">
        <v>4</v>
      </c>
    </row>
    <row r="2076" spans="21:25" x14ac:dyDescent="0.2">
      <c r="U2076" s="13">
        <f t="shared" si="32"/>
        <v>486.85</v>
      </c>
      <c r="V2076" s="13">
        <v>24.55</v>
      </c>
      <c r="W2076" s="13">
        <v>0</v>
      </c>
      <c r="X2076" s="13">
        <v>55800</v>
      </c>
      <c r="Y2076" s="13" t="s">
        <v>4</v>
      </c>
    </row>
    <row r="2077" spans="21:25" x14ac:dyDescent="0.2">
      <c r="U2077" s="13">
        <f t="shared" si="32"/>
        <v>486.86</v>
      </c>
      <c r="V2077" s="13">
        <v>24.56</v>
      </c>
      <c r="W2077" s="13">
        <v>0</v>
      </c>
      <c r="X2077" s="13">
        <v>55900</v>
      </c>
      <c r="Y2077" s="13" t="s">
        <v>4</v>
      </c>
    </row>
    <row r="2078" spans="21:25" x14ac:dyDescent="0.2">
      <c r="U2078" s="13">
        <f t="shared" si="32"/>
        <v>486.87</v>
      </c>
      <c r="V2078" s="13">
        <v>24.57</v>
      </c>
      <c r="W2078" s="13">
        <v>0</v>
      </c>
      <c r="X2078" s="13">
        <v>55900</v>
      </c>
      <c r="Y2078" s="13" t="s">
        <v>4</v>
      </c>
    </row>
    <row r="2079" spans="21:25" x14ac:dyDescent="0.2">
      <c r="U2079" s="13">
        <f t="shared" si="32"/>
        <v>486.88</v>
      </c>
      <c r="V2079" s="13">
        <v>24.58</v>
      </c>
      <c r="W2079" s="13">
        <v>0</v>
      </c>
      <c r="X2079" s="13">
        <v>56000</v>
      </c>
      <c r="Y2079" s="13" t="s">
        <v>4</v>
      </c>
    </row>
    <row r="2080" spans="21:25" x14ac:dyDescent="0.2">
      <c r="U2080" s="13">
        <f t="shared" si="32"/>
        <v>486.89</v>
      </c>
      <c r="V2080" s="13">
        <v>24.59</v>
      </c>
      <c r="W2080" s="13">
        <v>0</v>
      </c>
      <c r="X2080" s="13">
        <v>56000</v>
      </c>
      <c r="Y2080" s="13" t="s">
        <v>4</v>
      </c>
    </row>
    <row r="2081" spans="21:25" x14ac:dyDescent="0.2">
      <c r="U2081" s="13">
        <f t="shared" si="32"/>
        <v>486.90000000000003</v>
      </c>
      <c r="V2081" s="13">
        <v>24.6</v>
      </c>
      <c r="W2081" s="13">
        <v>0</v>
      </c>
      <c r="X2081" s="13">
        <v>56100</v>
      </c>
      <c r="Y2081" s="13" t="s">
        <v>4</v>
      </c>
    </row>
    <row r="2082" spans="21:25" x14ac:dyDescent="0.2">
      <c r="U2082" s="13">
        <f t="shared" si="32"/>
        <v>486.91</v>
      </c>
      <c r="V2082" s="13">
        <v>24.61</v>
      </c>
      <c r="W2082" s="13">
        <v>0</v>
      </c>
      <c r="X2082" s="13">
        <v>56100</v>
      </c>
      <c r="Y2082" s="13" t="s">
        <v>4</v>
      </c>
    </row>
    <row r="2083" spans="21:25" x14ac:dyDescent="0.2">
      <c r="U2083" s="13">
        <f t="shared" si="32"/>
        <v>486.92</v>
      </c>
      <c r="V2083" s="13">
        <v>24.62</v>
      </c>
      <c r="W2083" s="13">
        <v>0</v>
      </c>
      <c r="X2083" s="13">
        <v>56200</v>
      </c>
      <c r="Y2083" s="13" t="s">
        <v>4</v>
      </c>
    </row>
    <row r="2084" spans="21:25" x14ac:dyDescent="0.2">
      <c r="U2084" s="13">
        <f t="shared" si="32"/>
        <v>486.93</v>
      </c>
      <c r="V2084" s="13">
        <v>24.63</v>
      </c>
      <c r="W2084" s="13">
        <v>0</v>
      </c>
      <c r="X2084" s="13">
        <v>56200</v>
      </c>
      <c r="Y2084" s="13" t="s">
        <v>4</v>
      </c>
    </row>
    <row r="2085" spans="21:25" x14ac:dyDescent="0.2">
      <c r="U2085" s="13">
        <f t="shared" si="32"/>
        <v>486.94</v>
      </c>
      <c r="V2085" s="13">
        <v>24.64</v>
      </c>
      <c r="W2085" s="13">
        <v>0</v>
      </c>
      <c r="X2085" s="13">
        <v>56300</v>
      </c>
      <c r="Y2085" s="13" t="s">
        <v>4</v>
      </c>
    </row>
    <row r="2086" spans="21:25" x14ac:dyDescent="0.2">
      <c r="U2086" s="13">
        <f t="shared" si="32"/>
        <v>486.95</v>
      </c>
      <c r="V2086" s="13">
        <v>24.65</v>
      </c>
      <c r="W2086" s="13">
        <v>0</v>
      </c>
      <c r="X2086" s="13">
        <v>56300</v>
      </c>
      <c r="Y2086" s="13" t="s">
        <v>4</v>
      </c>
    </row>
    <row r="2087" spans="21:25" x14ac:dyDescent="0.2">
      <c r="U2087" s="13">
        <f t="shared" si="32"/>
        <v>486.96000000000004</v>
      </c>
      <c r="V2087" s="13">
        <v>24.66</v>
      </c>
      <c r="W2087" s="13">
        <v>0</v>
      </c>
      <c r="X2087" s="13">
        <v>56400</v>
      </c>
      <c r="Y2087" s="13" t="s">
        <v>4</v>
      </c>
    </row>
    <row r="2088" spans="21:25" x14ac:dyDescent="0.2">
      <c r="U2088" s="13">
        <f t="shared" si="32"/>
        <v>486.97</v>
      </c>
      <c r="V2088" s="13">
        <v>24.67</v>
      </c>
      <c r="W2088" s="13">
        <v>0</v>
      </c>
      <c r="X2088" s="13">
        <v>56400</v>
      </c>
      <c r="Y2088" s="13" t="s">
        <v>4</v>
      </c>
    </row>
    <row r="2089" spans="21:25" x14ac:dyDescent="0.2">
      <c r="U2089" s="13">
        <f t="shared" si="32"/>
        <v>486.98</v>
      </c>
      <c r="V2089" s="13">
        <v>24.68</v>
      </c>
      <c r="W2089" s="13">
        <v>0</v>
      </c>
      <c r="X2089" s="13">
        <v>56500</v>
      </c>
      <c r="Y2089" s="13" t="s">
        <v>4</v>
      </c>
    </row>
    <row r="2090" spans="21:25" x14ac:dyDescent="0.2">
      <c r="U2090" s="13">
        <f t="shared" si="32"/>
        <v>486.99</v>
      </c>
      <c r="V2090" s="13">
        <v>24.69</v>
      </c>
      <c r="W2090" s="13">
        <v>0</v>
      </c>
      <c r="X2090" s="13">
        <v>56500</v>
      </c>
      <c r="Y2090" s="13" t="s">
        <v>4</v>
      </c>
    </row>
    <row r="2091" spans="21:25" x14ac:dyDescent="0.2">
      <c r="U2091" s="13">
        <f t="shared" si="32"/>
        <v>487</v>
      </c>
      <c r="V2091" s="13">
        <v>24.7</v>
      </c>
      <c r="W2091" s="13">
        <v>0</v>
      </c>
      <c r="X2091" s="13">
        <v>56600</v>
      </c>
      <c r="Y2091" s="13" t="s">
        <v>4</v>
      </c>
    </row>
    <row r="2092" spans="21:25" x14ac:dyDescent="0.2">
      <c r="U2092" s="13">
        <f t="shared" si="32"/>
        <v>487.01</v>
      </c>
      <c r="V2092" s="13">
        <v>24.71</v>
      </c>
      <c r="W2092" s="13">
        <v>0</v>
      </c>
      <c r="X2092" s="13">
        <v>56600</v>
      </c>
      <c r="Y2092" s="13" t="s">
        <v>4</v>
      </c>
    </row>
    <row r="2093" spans="21:25" x14ac:dyDescent="0.2">
      <c r="U2093" s="13">
        <f t="shared" si="32"/>
        <v>487.02</v>
      </c>
      <c r="V2093" s="13">
        <v>24.72</v>
      </c>
      <c r="W2093" s="13">
        <v>0</v>
      </c>
      <c r="X2093" s="13">
        <v>56600</v>
      </c>
      <c r="Y2093" s="13" t="s">
        <v>4</v>
      </c>
    </row>
    <row r="2094" spans="21:25" x14ac:dyDescent="0.2">
      <c r="U2094" s="13">
        <f t="shared" si="32"/>
        <v>487.03000000000003</v>
      </c>
      <c r="V2094" s="13">
        <v>24.73</v>
      </c>
      <c r="W2094" s="13">
        <v>0</v>
      </c>
      <c r="X2094" s="13">
        <v>56700</v>
      </c>
      <c r="Y2094" s="13" t="s">
        <v>4</v>
      </c>
    </row>
    <row r="2095" spans="21:25" x14ac:dyDescent="0.2">
      <c r="U2095" s="13">
        <f t="shared" si="32"/>
        <v>487.04</v>
      </c>
      <c r="V2095" s="13">
        <v>24.74</v>
      </c>
      <c r="W2095" s="13">
        <v>0</v>
      </c>
      <c r="X2095" s="13">
        <v>56700</v>
      </c>
      <c r="Y2095" s="13" t="s">
        <v>4</v>
      </c>
    </row>
    <row r="2096" spans="21:25" x14ac:dyDescent="0.2">
      <c r="U2096" s="13">
        <f t="shared" si="32"/>
        <v>487.05</v>
      </c>
      <c r="V2096" s="13">
        <v>24.75</v>
      </c>
      <c r="W2096" s="13">
        <v>0</v>
      </c>
      <c r="X2096" s="13">
        <v>56800</v>
      </c>
      <c r="Y2096" s="13" t="s">
        <v>4</v>
      </c>
    </row>
    <row r="2097" spans="21:25" x14ac:dyDescent="0.2">
      <c r="U2097" s="13">
        <f t="shared" si="32"/>
        <v>487.06</v>
      </c>
      <c r="V2097" s="13">
        <v>24.76</v>
      </c>
      <c r="W2097" s="13">
        <v>0</v>
      </c>
      <c r="X2097" s="13">
        <v>56800</v>
      </c>
      <c r="Y2097" s="13" t="s">
        <v>4</v>
      </c>
    </row>
    <row r="2098" spans="21:25" x14ac:dyDescent="0.2">
      <c r="U2098" s="13">
        <f t="shared" si="32"/>
        <v>487.07</v>
      </c>
      <c r="V2098" s="13">
        <v>24.77</v>
      </c>
      <c r="W2098" s="13">
        <v>0</v>
      </c>
      <c r="X2098" s="13">
        <v>56900</v>
      </c>
      <c r="Y2098" s="13" t="s">
        <v>4</v>
      </c>
    </row>
    <row r="2099" spans="21:25" x14ac:dyDescent="0.2">
      <c r="U2099" s="13">
        <f t="shared" si="32"/>
        <v>487.08000000000004</v>
      </c>
      <c r="V2099" s="13">
        <v>24.78</v>
      </c>
      <c r="W2099" s="13">
        <v>0</v>
      </c>
      <c r="X2099" s="13">
        <v>56900</v>
      </c>
      <c r="Y2099" s="13" t="s">
        <v>4</v>
      </c>
    </row>
    <row r="2100" spans="21:25" x14ac:dyDescent="0.2">
      <c r="U2100" s="13">
        <f t="shared" si="32"/>
        <v>487.09000000000003</v>
      </c>
      <c r="V2100" s="13">
        <v>24.79</v>
      </c>
      <c r="W2100" s="13">
        <v>0</v>
      </c>
      <c r="X2100" s="13">
        <v>57000</v>
      </c>
      <c r="Y2100" s="13" t="s">
        <v>4</v>
      </c>
    </row>
    <row r="2101" spans="21:25" x14ac:dyDescent="0.2">
      <c r="U2101" s="13">
        <f t="shared" si="32"/>
        <v>487.1</v>
      </c>
      <c r="V2101" s="13">
        <v>24.8</v>
      </c>
      <c r="W2101" s="13">
        <v>0</v>
      </c>
      <c r="X2101" s="13">
        <v>57000</v>
      </c>
      <c r="Y2101" s="13" t="s">
        <v>4</v>
      </c>
    </row>
    <row r="2102" spans="21:25" x14ac:dyDescent="0.2">
      <c r="U2102" s="13">
        <f t="shared" si="32"/>
        <v>487.11</v>
      </c>
      <c r="V2102" s="13">
        <v>24.81</v>
      </c>
      <c r="W2102" s="13">
        <v>0</v>
      </c>
      <c r="X2102" s="13">
        <v>57100</v>
      </c>
      <c r="Y2102" s="13" t="s">
        <v>4</v>
      </c>
    </row>
    <row r="2103" spans="21:25" x14ac:dyDescent="0.2">
      <c r="U2103" s="13">
        <f t="shared" si="32"/>
        <v>487.12</v>
      </c>
      <c r="V2103" s="13">
        <v>24.82</v>
      </c>
      <c r="W2103" s="13">
        <v>0</v>
      </c>
      <c r="X2103" s="13">
        <v>57100</v>
      </c>
      <c r="Y2103" s="13" t="s">
        <v>4</v>
      </c>
    </row>
    <row r="2104" spans="21:25" x14ac:dyDescent="0.2">
      <c r="U2104" s="13">
        <f t="shared" si="32"/>
        <v>487.13</v>
      </c>
      <c r="V2104" s="13">
        <v>24.83</v>
      </c>
      <c r="W2104" s="13">
        <v>0</v>
      </c>
      <c r="X2104" s="13">
        <v>57200</v>
      </c>
      <c r="Y2104" s="13" t="s">
        <v>4</v>
      </c>
    </row>
    <row r="2105" spans="21:25" x14ac:dyDescent="0.2">
      <c r="U2105" s="13">
        <f t="shared" si="32"/>
        <v>487.14</v>
      </c>
      <c r="V2105" s="13">
        <v>24.84</v>
      </c>
      <c r="W2105" s="13">
        <v>0</v>
      </c>
      <c r="X2105" s="13">
        <v>57200</v>
      </c>
      <c r="Y2105" s="13" t="s">
        <v>4</v>
      </c>
    </row>
    <row r="2106" spans="21:25" x14ac:dyDescent="0.2">
      <c r="U2106" s="13">
        <f t="shared" si="32"/>
        <v>487.15000000000003</v>
      </c>
      <c r="V2106" s="13">
        <v>24.85</v>
      </c>
      <c r="W2106" s="13">
        <v>0</v>
      </c>
      <c r="X2106" s="13">
        <v>57300</v>
      </c>
      <c r="Y2106" s="13" t="s">
        <v>4</v>
      </c>
    </row>
    <row r="2107" spans="21:25" x14ac:dyDescent="0.2">
      <c r="U2107" s="13">
        <f t="shared" si="32"/>
        <v>487.16</v>
      </c>
      <c r="V2107" s="13">
        <v>24.86</v>
      </c>
      <c r="W2107" s="13">
        <v>0</v>
      </c>
      <c r="X2107" s="13">
        <v>57300</v>
      </c>
      <c r="Y2107" s="13" t="s">
        <v>4</v>
      </c>
    </row>
    <row r="2108" spans="21:25" x14ac:dyDescent="0.2">
      <c r="U2108" s="13">
        <f t="shared" si="32"/>
        <v>487.17</v>
      </c>
      <c r="V2108" s="13">
        <v>24.87</v>
      </c>
      <c r="W2108" s="13">
        <v>0</v>
      </c>
      <c r="X2108" s="13">
        <v>57400</v>
      </c>
      <c r="Y2108" s="13" t="s">
        <v>4</v>
      </c>
    </row>
    <row r="2109" spans="21:25" x14ac:dyDescent="0.2">
      <c r="U2109" s="13">
        <f t="shared" si="32"/>
        <v>487.18</v>
      </c>
      <c r="V2109" s="13">
        <v>24.88</v>
      </c>
      <c r="W2109" s="13">
        <v>0</v>
      </c>
      <c r="X2109" s="13">
        <v>57400</v>
      </c>
      <c r="Y2109" s="13" t="s">
        <v>4</v>
      </c>
    </row>
    <row r="2110" spans="21:25" x14ac:dyDescent="0.2">
      <c r="U2110" s="13">
        <f t="shared" si="32"/>
        <v>487.19</v>
      </c>
      <c r="V2110" s="13">
        <v>24.89</v>
      </c>
      <c r="W2110" s="13">
        <v>0</v>
      </c>
      <c r="X2110" s="13">
        <v>57500</v>
      </c>
      <c r="Y2110" s="13" t="s">
        <v>4</v>
      </c>
    </row>
    <row r="2111" spans="21:25" x14ac:dyDescent="0.2">
      <c r="U2111" s="13">
        <f t="shared" si="32"/>
        <v>487.2</v>
      </c>
      <c r="V2111" s="13">
        <v>24.9</v>
      </c>
      <c r="W2111" s="13">
        <v>0</v>
      </c>
      <c r="X2111" s="13">
        <v>57500</v>
      </c>
      <c r="Y2111" s="13" t="s">
        <v>4</v>
      </c>
    </row>
    <row r="2112" spans="21:25" x14ac:dyDescent="0.2">
      <c r="U2112" s="13">
        <f t="shared" si="32"/>
        <v>487.21000000000004</v>
      </c>
      <c r="V2112" s="13">
        <v>24.91</v>
      </c>
      <c r="W2112" s="13">
        <v>0</v>
      </c>
      <c r="X2112" s="13">
        <v>57600</v>
      </c>
      <c r="Y2112" s="13" t="s">
        <v>4</v>
      </c>
    </row>
    <row r="2113" spans="21:25" x14ac:dyDescent="0.2">
      <c r="U2113" s="13">
        <f t="shared" si="32"/>
        <v>487.22</v>
      </c>
      <c r="V2113" s="13">
        <v>24.92</v>
      </c>
      <c r="W2113" s="13">
        <v>0</v>
      </c>
      <c r="X2113" s="13">
        <v>57600</v>
      </c>
      <c r="Y2113" s="13" t="s">
        <v>4</v>
      </c>
    </row>
    <row r="2114" spans="21:25" x14ac:dyDescent="0.2">
      <c r="U2114" s="13">
        <f t="shared" si="32"/>
        <v>487.23</v>
      </c>
      <c r="V2114" s="13">
        <v>24.93</v>
      </c>
      <c r="W2114" s="13">
        <v>0</v>
      </c>
      <c r="X2114" s="13">
        <v>57700</v>
      </c>
      <c r="Y2114" s="13" t="s">
        <v>4</v>
      </c>
    </row>
    <row r="2115" spans="21:25" x14ac:dyDescent="0.2">
      <c r="U2115" s="13">
        <f t="shared" si="32"/>
        <v>487.24</v>
      </c>
      <c r="V2115" s="13">
        <v>24.94</v>
      </c>
      <c r="W2115" s="13">
        <v>0</v>
      </c>
      <c r="X2115" s="13">
        <v>57700</v>
      </c>
      <c r="Y2115" s="13" t="s">
        <v>4</v>
      </c>
    </row>
    <row r="2116" spans="21:25" x14ac:dyDescent="0.2">
      <c r="U2116" s="13">
        <f t="shared" si="32"/>
        <v>487.25</v>
      </c>
      <c r="V2116" s="13">
        <v>24.95</v>
      </c>
      <c r="W2116" s="13">
        <v>0</v>
      </c>
      <c r="X2116" s="13">
        <v>57800</v>
      </c>
      <c r="Y2116" s="13" t="s">
        <v>4</v>
      </c>
    </row>
    <row r="2117" spans="21:25" x14ac:dyDescent="0.2">
      <c r="U2117" s="13">
        <f t="shared" si="32"/>
        <v>487.26</v>
      </c>
      <c r="V2117" s="13">
        <v>24.96</v>
      </c>
      <c r="W2117" s="13">
        <v>0</v>
      </c>
      <c r="X2117" s="13">
        <v>57800</v>
      </c>
      <c r="Y2117" s="13" t="s">
        <v>4</v>
      </c>
    </row>
    <row r="2118" spans="21:25" x14ac:dyDescent="0.2">
      <c r="U2118" s="13">
        <f t="shared" si="32"/>
        <v>487.27</v>
      </c>
      <c r="V2118" s="13">
        <v>24.97</v>
      </c>
      <c r="W2118" s="13">
        <v>0</v>
      </c>
      <c r="X2118" s="13">
        <v>57900</v>
      </c>
      <c r="Y2118" s="13" t="s">
        <v>4</v>
      </c>
    </row>
    <row r="2119" spans="21:25" x14ac:dyDescent="0.2">
      <c r="U2119" s="13">
        <f t="shared" si="32"/>
        <v>487.28000000000003</v>
      </c>
      <c r="V2119" s="13">
        <v>24.98</v>
      </c>
      <c r="W2119" s="13">
        <v>0</v>
      </c>
      <c r="X2119" s="13">
        <v>57900</v>
      </c>
      <c r="Y2119" s="13" t="s">
        <v>4</v>
      </c>
    </row>
    <row r="2120" spans="21:25" x14ac:dyDescent="0.2">
      <c r="U2120" s="13">
        <f t="shared" si="32"/>
        <v>487.29</v>
      </c>
      <c r="V2120" s="13">
        <v>24.99</v>
      </c>
      <c r="W2120" s="13">
        <v>0</v>
      </c>
      <c r="X2120" s="13">
        <v>58000</v>
      </c>
      <c r="Y2120" s="13" t="s">
        <v>4</v>
      </c>
    </row>
    <row r="2121" spans="21:25" x14ac:dyDescent="0.2">
      <c r="U2121" s="13">
        <f t="shared" si="32"/>
        <v>487.3</v>
      </c>
      <c r="V2121" s="13">
        <v>25</v>
      </c>
      <c r="W2121" s="13">
        <v>0</v>
      </c>
      <c r="X2121" s="13">
        <v>58000</v>
      </c>
      <c r="Y2121" s="13" t="s">
        <v>1025</v>
      </c>
    </row>
  </sheetData>
  <customSheetViews>
    <customSheetView guid="{5085D6F4-6404-4163-9CA4-2DF30C83B0B6}">
      <selection activeCell="B19" sqref="B19"/>
      <pageMargins left="0.7" right="0.7" top="0.75" bottom="0.75" header="0.3" footer="0.3"/>
    </customSheetView>
  </customSheetViews>
  <hyperlinks>
    <hyperlink ref="F9" r:id="rId1"/>
    <hyperlink ref="F11" r:id="rId2"/>
    <hyperlink ref="F10" r:id="rId3"/>
    <hyperlink ref="F8" r:id="rId4"/>
    <hyperlink ref="F5" r:id="rId5"/>
    <hyperlink ref="F15" r:id="rId6"/>
  </hyperlinks>
  <pageMargins left="0.7" right="0.7" top="0.75" bottom="0.75" header="0.3" footer="0.3"/>
  <pageSetup scale="62" fitToHeight="0" orientation="landscape" horizontalDpi="300" verticalDpi="300" r:id="rId7"/>
  <headerFooter>
    <oddHeader>&amp;L&amp;A&amp;C&amp;F</oddHeader>
    <oddFooter>Page &amp;P of &amp;N</oddFooter>
  </headerFooter>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1"/>
  <sheetViews>
    <sheetView topLeftCell="A28" workbookViewId="0"/>
  </sheetViews>
  <sheetFormatPr defaultRowHeight="14.25" x14ac:dyDescent="0.2"/>
  <cols>
    <col min="1" max="1" width="15.28515625" style="13" customWidth="1"/>
    <col min="2" max="2" width="11" style="13" customWidth="1"/>
    <col min="3" max="16384" width="9.140625" style="13"/>
  </cols>
  <sheetData>
    <row r="1" spans="1:6" s="248" customFormat="1" ht="24" thickBot="1" x14ac:dyDescent="0.4">
      <c r="A1" s="250" t="s">
        <v>68</v>
      </c>
      <c r="B1" s="250"/>
    </row>
    <row r="2" spans="1:6" ht="15.75" thickTop="1" x14ac:dyDescent="0.25">
      <c r="B2" s="254"/>
    </row>
    <row r="3" spans="1:6" ht="15" x14ac:dyDescent="0.25">
      <c r="A3" s="254" t="s">
        <v>324</v>
      </c>
      <c r="D3" s="13" t="s">
        <v>331</v>
      </c>
    </row>
    <row r="4" spans="1:6" ht="15" x14ac:dyDescent="0.25">
      <c r="A4" s="254"/>
      <c r="D4" s="13" t="s">
        <v>398</v>
      </c>
    </row>
    <row r="5" spans="1:6" ht="15" x14ac:dyDescent="0.25">
      <c r="A5" s="254"/>
      <c r="B5" s="13" t="s">
        <v>332</v>
      </c>
      <c r="F5" s="255" t="s">
        <v>325</v>
      </c>
    </row>
    <row r="6" spans="1:6" ht="15" x14ac:dyDescent="0.25">
      <c r="A6" s="254"/>
    </row>
    <row r="7" spans="1:6" ht="15" x14ac:dyDescent="0.25">
      <c r="A7" s="254" t="s">
        <v>313</v>
      </c>
      <c r="D7" s="13" t="s">
        <v>318</v>
      </c>
    </row>
    <row r="8" spans="1:6" ht="15" x14ac:dyDescent="0.25">
      <c r="A8" s="254"/>
      <c r="B8" s="13" t="s">
        <v>322</v>
      </c>
      <c r="F8" s="255" t="s">
        <v>323</v>
      </c>
    </row>
    <row r="9" spans="1:6" ht="15" x14ac:dyDescent="0.25">
      <c r="A9" s="254"/>
      <c r="B9" s="13" t="s">
        <v>316</v>
      </c>
      <c r="F9" s="255" t="s">
        <v>319</v>
      </c>
    </row>
    <row r="10" spans="1:6" ht="15" x14ac:dyDescent="0.25">
      <c r="A10" s="254"/>
      <c r="B10" s="13" t="s">
        <v>314</v>
      </c>
      <c r="F10" s="255" t="s">
        <v>320</v>
      </c>
    </row>
    <row r="11" spans="1:6" ht="15" x14ac:dyDescent="0.25">
      <c r="A11" s="254"/>
      <c r="B11" s="13" t="s">
        <v>315</v>
      </c>
      <c r="F11" s="255" t="s">
        <v>321</v>
      </c>
    </row>
    <row r="12" spans="1:6" ht="15" x14ac:dyDescent="0.25">
      <c r="A12" s="254"/>
      <c r="B12" s="13" t="s">
        <v>317</v>
      </c>
      <c r="F12" s="255"/>
    </row>
    <row r="13" spans="1:6" ht="15" x14ac:dyDescent="0.25">
      <c r="A13" s="254"/>
      <c r="F13" s="255"/>
    </row>
    <row r="14" spans="1:6" ht="15" x14ac:dyDescent="0.25">
      <c r="A14" s="254" t="s">
        <v>16</v>
      </c>
      <c r="B14" s="13" t="s">
        <v>330</v>
      </c>
      <c r="F14" s="255"/>
    </row>
    <row r="15" spans="1:6" ht="15" x14ac:dyDescent="0.25">
      <c r="A15" s="254"/>
      <c r="B15" s="13" t="s">
        <v>326</v>
      </c>
      <c r="F15" s="255" t="s">
        <v>327</v>
      </c>
    </row>
    <row r="16" spans="1:6" ht="15" x14ac:dyDescent="0.25">
      <c r="A16" s="254"/>
      <c r="B16" s="13" t="s">
        <v>328</v>
      </c>
      <c r="F16" s="255" t="s">
        <v>329</v>
      </c>
    </row>
    <row r="17" spans="1:9" ht="15" x14ac:dyDescent="0.25">
      <c r="B17" s="254" t="s">
        <v>1008</v>
      </c>
      <c r="G17" s="255"/>
    </row>
    <row r="18" spans="1:9" ht="15" x14ac:dyDescent="0.25">
      <c r="A18" s="377" t="s">
        <v>506</v>
      </c>
      <c r="B18" s="378"/>
      <c r="C18" s="379"/>
      <c r="D18" s="379"/>
      <c r="E18" s="379"/>
      <c r="F18" s="379"/>
      <c r="G18" s="380"/>
      <c r="H18" s="379"/>
      <c r="I18" s="381"/>
    </row>
    <row r="19" spans="1:9" ht="15" x14ac:dyDescent="0.25">
      <c r="A19" s="377" t="s">
        <v>507</v>
      </c>
      <c r="B19" s="382"/>
      <c r="C19" s="383"/>
      <c r="D19" s="383"/>
      <c r="E19" s="383"/>
      <c r="F19" s="383"/>
      <c r="G19" s="384"/>
      <c r="H19" s="383"/>
      <c r="I19" s="385"/>
    </row>
    <row r="20" spans="1:9" x14ac:dyDescent="0.2">
      <c r="B20" s="386" t="s">
        <v>43</v>
      </c>
      <c r="C20" s="274" t="s">
        <v>43</v>
      </c>
      <c r="D20" s="274" t="s">
        <v>44</v>
      </c>
      <c r="E20" s="274" t="s">
        <v>44</v>
      </c>
      <c r="F20" s="274" t="s">
        <v>16</v>
      </c>
      <c r="G20" s="274" t="s">
        <v>16</v>
      </c>
      <c r="H20" s="274" t="s">
        <v>45</v>
      </c>
      <c r="I20" s="387" t="s">
        <v>45</v>
      </c>
    </row>
    <row r="21" spans="1:9" ht="15" thickBot="1" x14ac:dyDescent="0.25">
      <c r="B21" s="388" t="s">
        <v>14</v>
      </c>
      <c r="C21" s="275" t="s">
        <v>46</v>
      </c>
      <c r="D21" s="275" t="s">
        <v>14</v>
      </c>
      <c r="E21" s="275" t="s">
        <v>46</v>
      </c>
      <c r="F21" s="275" t="s">
        <v>14</v>
      </c>
      <c r="G21" s="275" t="s">
        <v>46</v>
      </c>
      <c r="H21" s="275" t="s">
        <v>14</v>
      </c>
      <c r="I21" s="389" t="s">
        <v>46</v>
      </c>
    </row>
    <row r="22" spans="1:9" x14ac:dyDescent="0.2">
      <c r="B22" s="13">
        <v>462.41</v>
      </c>
      <c r="C22" s="13">
        <v>0</v>
      </c>
      <c r="H22" s="13">
        <v>461.29000854492199</v>
      </c>
      <c r="I22" s="13">
        <v>0</v>
      </c>
    </row>
    <row r="23" spans="1:9" x14ac:dyDescent="0.2">
      <c r="B23" s="13">
        <v>462.51</v>
      </c>
      <c r="C23" s="13">
        <v>33</v>
      </c>
      <c r="H23" s="13">
        <v>466.70349121093801</v>
      </c>
      <c r="I23" s="13">
        <v>14100</v>
      </c>
    </row>
    <row r="24" spans="1:9" x14ac:dyDescent="0.2">
      <c r="B24" s="13">
        <v>462.61</v>
      </c>
      <c r="C24" s="13">
        <v>76</v>
      </c>
      <c r="H24" s="13">
        <v>467.80358886718801</v>
      </c>
      <c r="I24" s="13">
        <v>19400</v>
      </c>
    </row>
    <row r="25" spans="1:9" x14ac:dyDescent="0.2">
      <c r="B25" s="13">
        <v>462.71</v>
      </c>
      <c r="C25" s="13">
        <v>142</v>
      </c>
      <c r="H25" s="13">
        <v>468.66357421875</v>
      </c>
      <c r="I25" s="13">
        <v>23600</v>
      </c>
    </row>
    <row r="26" spans="1:9" x14ac:dyDescent="0.2">
      <c r="B26" s="13">
        <v>462.81</v>
      </c>
      <c r="C26" s="13">
        <v>236</v>
      </c>
      <c r="H26" s="13">
        <v>469.86898803710898</v>
      </c>
      <c r="I26" s="13">
        <v>29850</v>
      </c>
    </row>
    <row r="27" spans="1:9" x14ac:dyDescent="0.2">
      <c r="B27" s="13">
        <v>462.91</v>
      </c>
      <c r="C27" s="13">
        <v>352</v>
      </c>
      <c r="H27" s="13">
        <v>471.097412109375</v>
      </c>
      <c r="I27" s="13">
        <v>36600</v>
      </c>
    </row>
    <row r="28" spans="1:9" x14ac:dyDescent="0.2">
      <c r="B28" s="13">
        <v>463.01</v>
      </c>
      <c r="C28" s="13">
        <v>488</v>
      </c>
      <c r="H28" s="13">
        <v>472.36804199218801</v>
      </c>
      <c r="I28" s="13">
        <v>43900</v>
      </c>
    </row>
    <row r="29" spans="1:9" x14ac:dyDescent="0.2">
      <c r="B29" s="13">
        <v>463.11</v>
      </c>
      <c r="C29" s="13">
        <v>645</v>
      </c>
      <c r="H29" s="13">
        <v>473.04541015625</v>
      </c>
      <c r="I29" s="13">
        <v>48000</v>
      </c>
    </row>
    <row r="30" spans="1:9" x14ac:dyDescent="0.2">
      <c r="B30" s="13">
        <v>463.21</v>
      </c>
      <c r="C30" s="13">
        <v>822</v>
      </c>
      <c r="H30" s="13">
        <v>473.63140869140602</v>
      </c>
      <c r="I30" s="13">
        <v>51750</v>
      </c>
    </row>
    <row r="31" spans="1:9" x14ac:dyDescent="0.2">
      <c r="B31" s="13">
        <v>463.31</v>
      </c>
      <c r="C31" s="13">
        <v>1020</v>
      </c>
      <c r="H31" s="13">
        <v>474.80944824218801</v>
      </c>
      <c r="I31" s="13">
        <v>59600</v>
      </c>
    </row>
    <row r="32" spans="1:9" x14ac:dyDescent="0.2">
      <c r="B32" s="13">
        <v>463.71</v>
      </c>
      <c r="C32" s="13">
        <v>2000</v>
      </c>
      <c r="H32" s="13">
        <v>475.72775268554699</v>
      </c>
      <c r="I32" s="13">
        <v>66000</v>
      </c>
    </row>
    <row r="33" spans="2:9" x14ac:dyDescent="0.2">
      <c r="B33" s="13">
        <v>464.01</v>
      </c>
      <c r="C33" s="13">
        <v>2930</v>
      </c>
      <c r="H33" s="13">
        <v>475.92370605468801</v>
      </c>
      <c r="I33" s="13">
        <v>67400</v>
      </c>
    </row>
    <row r="34" spans="2:9" x14ac:dyDescent="0.2">
      <c r="B34" s="13">
        <v>464.31</v>
      </c>
      <c r="C34" s="13">
        <v>4020</v>
      </c>
      <c r="H34" s="13">
        <v>476.90634155273398</v>
      </c>
      <c r="I34" s="13">
        <v>74400</v>
      </c>
    </row>
    <row r="35" spans="2:9" x14ac:dyDescent="0.2">
      <c r="B35" s="13">
        <v>464.61</v>
      </c>
      <c r="C35" s="13">
        <v>5110</v>
      </c>
      <c r="H35" s="13">
        <v>477.55221557617199</v>
      </c>
      <c r="I35" s="13">
        <v>79000</v>
      </c>
    </row>
    <row r="36" spans="2:9" x14ac:dyDescent="0.2">
      <c r="B36" s="13">
        <v>464.91</v>
      </c>
      <c r="C36" s="13">
        <v>6240</v>
      </c>
      <c r="H36" s="13">
        <v>477.81808471679699</v>
      </c>
      <c r="I36" s="13">
        <v>81000</v>
      </c>
    </row>
    <row r="37" spans="2:9" x14ac:dyDescent="0.2">
      <c r="B37" s="13">
        <v>465.11</v>
      </c>
      <c r="C37" s="13">
        <v>7010</v>
      </c>
      <c r="H37" s="13">
        <v>478.83224487304699</v>
      </c>
      <c r="I37" s="13">
        <v>88950</v>
      </c>
    </row>
    <row r="38" spans="2:9" x14ac:dyDescent="0.2">
      <c r="B38" s="13">
        <v>465.41</v>
      </c>
      <c r="C38" s="13">
        <v>8250</v>
      </c>
      <c r="H38" s="13">
        <v>479.08624267578102</v>
      </c>
      <c r="I38" s="13">
        <v>91000</v>
      </c>
    </row>
    <row r="39" spans="2:9" x14ac:dyDescent="0.2">
      <c r="B39" s="13">
        <v>465.61</v>
      </c>
      <c r="C39" s="13">
        <v>9130</v>
      </c>
      <c r="H39" s="13">
        <v>479.78924560546898</v>
      </c>
      <c r="I39" s="13">
        <v>96750</v>
      </c>
    </row>
    <row r="40" spans="2:9" x14ac:dyDescent="0.2">
      <c r="B40" s="13">
        <v>465.81</v>
      </c>
      <c r="C40" s="13">
        <v>10000</v>
      </c>
      <c r="H40" s="13">
        <v>480.72866821289102</v>
      </c>
      <c r="I40" s="13">
        <v>104650</v>
      </c>
    </row>
    <row r="41" spans="2:9" x14ac:dyDescent="0.2">
      <c r="B41" s="13">
        <v>466.24</v>
      </c>
      <c r="C41" s="13">
        <v>12000</v>
      </c>
      <c r="H41" s="13">
        <v>480.76995849609398</v>
      </c>
      <c r="I41" s="13">
        <v>105000</v>
      </c>
    </row>
    <row r="42" spans="2:9" x14ac:dyDescent="0.2">
      <c r="B42" s="13">
        <v>466.45</v>
      </c>
      <c r="C42" s="13">
        <v>13000</v>
      </c>
      <c r="H42" s="13">
        <v>481.63973999023398</v>
      </c>
      <c r="I42" s="13">
        <v>112450</v>
      </c>
    </row>
    <row r="43" spans="2:9" x14ac:dyDescent="0.2">
      <c r="B43" s="13">
        <v>466.85</v>
      </c>
      <c r="C43" s="13">
        <v>15000</v>
      </c>
      <c r="H43" s="13">
        <v>481.95184326171898</v>
      </c>
      <c r="I43" s="13">
        <v>115000</v>
      </c>
    </row>
    <row r="44" spans="2:9" x14ac:dyDescent="0.2">
      <c r="B44" s="13">
        <v>467.05</v>
      </c>
      <c r="C44" s="13">
        <v>16000</v>
      </c>
      <c r="H44" s="13">
        <v>482.43240356445301</v>
      </c>
      <c r="I44" s="13">
        <v>118800</v>
      </c>
    </row>
    <row r="45" spans="2:9" x14ac:dyDescent="0.2">
      <c r="B45" s="13">
        <v>467.43</v>
      </c>
      <c r="C45" s="13">
        <v>18000</v>
      </c>
      <c r="H45" s="13">
        <v>483.14938354492199</v>
      </c>
      <c r="I45" s="13">
        <v>124150</v>
      </c>
    </row>
    <row r="46" spans="2:9" x14ac:dyDescent="0.2">
      <c r="B46" s="13">
        <v>467.62</v>
      </c>
      <c r="C46" s="13">
        <v>19000</v>
      </c>
      <c r="H46" s="13">
        <v>483.2548828125</v>
      </c>
      <c r="I46" s="13">
        <v>125000</v>
      </c>
    </row>
    <row r="47" spans="2:9" x14ac:dyDescent="0.2">
      <c r="B47" s="13">
        <v>467.8</v>
      </c>
      <c r="C47" s="13">
        <v>20000</v>
      </c>
      <c r="H47" s="13">
        <v>483.85629272460898</v>
      </c>
      <c r="I47" s="13">
        <v>129100</v>
      </c>
    </row>
    <row r="48" spans="2:9" x14ac:dyDescent="0.2">
      <c r="B48" s="13">
        <v>468.16</v>
      </c>
      <c r="C48" s="13">
        <v>22000</v>
      </c>
      <c r="H48" s="13">
        <v>484.57098388671898</v>
      </c>
      <c r="I48" s="13">
        <v>133650</v>
      </c>
    </row>
    <row r="49" spans="2:9" x14ac:dyDescent="0.2">
      <c r="B49" s="13">
        <v>468.34</v>
      </c>
      <c r="C49" s="13">
        <v>23000</v>
      </c>
      <c r="H49" s="13">
        <v>485.06439208984398</v>
      </c>
      <c r="I49" s="13">
        <v>137000</v>
      </c>
    </row>
    <row r="50" spans="2:9" x14ac:dyDescent="0.2">
      <c r="B50" s="13">
        <v>468.68</v>
      </c>
      <c r="C50" s="13">
        <v>25000</v>
      </c>
      <c r="H50" s="13">
        <v>485.22314453125</v>
      </c>
      <c r="I50" s="13">
        <v>137850</v>
      </c>
    </row>
    <row r="51" spans="2:9" x14ac:dyDescent="0.2">
      <c r="B51" s="13">
        <v>468.85</v>
      </c>
      <c r="C51" s="13">
        <v>26000</v>
      </c>
      <c r="H51" s="13">
        <v>485.88775634765602</v>
      </c>
      <c r="I51" s="13">
        <v>141800</v>
      </c>
    </row>
    <row r="52" spans="2:9" x14ac:dyDescent="0.2">
      <c r="B52" s="13">
        <v>469.18</v>
      </c>
      <c r="C52" s="13">
        <v>28000</v>
      </c>
    </row>
    <row r="53" spans="2:9" x14ac:dyDescent="0.2">
      <c r="B53" s="13">
        <v>469.35</v>
      </c>
      <c r="C53" s="13">
        <v>29000</v>
      </c>
    </row>
    <row r="54" spans="2:9" x14ac:dyDescent="0.2">
      <c r="B54" s="13">
        <v>469.51</v>
      </c>
      <c r="C54" s="13">
        <v>30000</v>
      </c>
    </row>
    <row r="55" spans="2:9" x14ac:dyDescent="0.2">
      <c r="B55" s="13">
        <v>469.83</v>
      </c>
      <c r="C55" s="13">
        <v>32000</v>
      </c>
    </row>
    <row r="56" spans="2:9" x14ac:dyDescent="0.2">
      <c r="B56" s="13">
        <v>470</v>
      </c>
      <c r="C56" s="13">
        <v>33000</v>
      </c>
    </row>
    <row r="57" spans="2:9" x14ac:dyDescent="0.2">
      <c r="B57" s="13">
        <v>470.35</v>
      </c>
      <c r="C57" s="13">
        <v>35000</v>
      </c>
    </row>
    <row r="58" spans="2:9" x14ac:dyDescent="0.2">
      <c r="B58" s="13">
        <v>470.53</v>
      </c>
      <c r="C58" s="13">
        <v>36000</v>
      </c>
    </row>
    <row r="59" spans="2:9" x14ac:dyDescent="0.2">
      <c r="B59" s="13">
        <v>470.88</v>
      </c>
      <c r="C59" s="13">
        <v>38000</v>
      </c>
    </row>
    <row r="60" spans="2:9" x14ac:dyDescent="0.2">
      <c r="B60" s="13">
        <v>471.06</v>
      </c>
      <c r="C60" s="13">
        <v>39000</v>
      </c>
    </row>
    <row r="61" spans="2:9" x14ac:dyDescent="0.2">
      <c r="B61" s="13">
        <v>471.23</v>
      </c>
      <c r="C61" s="13">
        <v>40000</v>
      </c>
    </row>
    <row r="62" spans="2:9" x14ac:dyDescent="0.2">
      <c r="B62" s="13">
        <v>471.57</v>
      </c>
      <c r="C62" s="13">
        <v>42000</v>
      </c>
    </row>
    <row r="63" spans="2:9" x14ac:dyDescent="0.2">
      <c r="B63" s="13">
        <v>471.74</v>
      </c>
      <c r="C63" s="13">
        <v>43000</v>
      </c>
    </row>
    <row r="64" spans="2:9" x14ac:dyDescent="0.2">
      <c r="B64" s="13">
        <v>472.08</v>
      </c>
      <c r="C64" s="13">
        <v>45000</v>
      </c>
    </row>
    <row r="65" spans="2:3" x14ac:dyDescent="0.2">
      <c r="B65" s="13">
        <v>472.25</v>
      </c>
      <c r="C65" s="13">
        <v>46000</v>
      </c>
    </row>
    <row r="66" spans="2:3" x14ac:dyDescent="0.2">
      <c r="B66" s="13">
        <v>472.58</v>
      </c>
      <c r="C66" s="13">
        <v>48000</v>
      </c>
    </row>
    <row r="67" spans="2:3" x14ac:dyDescent="0.2">
      <c r="B67" s="13">
        <v>472.75</v>
      </c>
      <c r="C67" s="13">
        <v>49000</v>
      </c>
    </row>
    <row r="68" spans="2:3" x14ac:dyDescent="0.2">
      <c r="B68" s="13">
        <v>472.91</v>
      </c>
      <c r="C68" s="13">
        <v>50000</v>
      </c>
    </row>
    <row r="69" spans="2:3" x14ac:dyDescent="0.2">
      <c r="B69" s="13">
        <v>473.24</v>
      </c>
      <c r="C69" s="13">
        <v>52000</v>
      </c>
    </row>
    <row r="70" spans="2:3" x14ac:dyDescent="0.2">
      <c r="B70" s="13">
        <v>473.4</v>
      </c>
      <c r="C70" s="13">
        <v>53000</v>
      </c>
    </row>
    <row r="71" spans="2:3" x14ac:dyDescent="0.2">
      <c r="B71" s="13">
        <v>473.73</v>
      </c>
      <c r="C71" s="13">
        <v>55000</v>
      </c>
    </row>
    <row r="72" spans="2:3" x14ac:dyDescent="0.2">
      <c r="B72" s="13">
        <v>473.89</v>
      </c>
      <c r="C72" s="13">
        <v>56000</v>
      </c>
    </row>
    <row r="73" spans="2:3" x14ac:dyDescent="0.2">
      <c r="B73" s="13">
        <v>474.21</v>
      </c>
      <c r="C73" s="13">
        <v>58000</v>
      </c>
    </row>
    <row r="74" spans="2:3" x14ac:dyDescent="0.2">
      <c r="B74" s="13">
        <v>474.36</v>
      </c>
      <c r="C74" s="13">
        <v>59000</v>
      </c>
    </row>
    <row r="75" spans="2:3" x14ac:dyDescent="0.2">
      <c r="B75" s="13">
        <v>474.52</v>
      </c>
      <c r="C75" s="13">
        <v>60000</v>
      </c>
    </row>
    <row r="76" spans="2:3" x14ac:dyDescent="0.2">
      <c r="B76" s="13">
        <v>474.84</v>
      </c>
      <c r="C76" s="13">
        <v>62000</v>
      </c>
    </row>
    <row r="77" spans="2:3" x14ac:dyDescent="0.2">
      <c r="B77" s="13">
        <v>474.99</v>
      </c>
      <c r="C77" s="13">
        <v>63000</v>
      </c>
    </row>
    <row r="78" spans="2:3" x14ac:dyDescent="0.2">
      <c r="B78" s="13">
        <v>475.31</v>
      </c>
      <c r="C78" s="13">
        <v>65000</v>
      </c>
    </row>
    <row r="79" spans="2:3" x14ac:dyDescent="0.2">
      <c r="B79" s="13">
        <v>475.46</v>
      </c>
      <c r="C79" s="13">
        <v>66000</v>
      </c>
    </row>
    <row r="80" spans="2:3" x14ac:dyDescent="0.2">
      <c r="B80" s="13">
        <v>475.77</v>
      </c>
      <c r="C80" s="13">
        <v>68000</v>
      </c>
    </row>
    <row r="81" spans="2:3" x14ac:dyDescent="0.2">
      <c r="B81" s="13">
        <v>475.92</v>
      </c>
      <c r="C81" s="13">
        <v>69000</v>
      </c>
    </row>
    <row r="82" spans="2:3" x14ac:dyDescent="0.2">
      <c r="B82" s="13">
        <v>476.08</v>
      </c>
      <c r="C82" s="13">
        <v>70000</v>
      </c>
    </row>
    <row r="83" spans="2:3" x14ac:dyDescent="0.2">
      <c r="B83" s="13">
        <v>476.38</v>
      </c>
      <c r="C83" s="13">
        <v>72000</v>
      </c>
    </row>
    <row r="84" spans="2:3" x14ac:dyDescent="0.2">
      <c r="B84" s="13">
        <v>476.53</v>
      </c>
      <c r="C84" s="13">
        <v>73000</v>
      </c>
    </row>
    <row r="85" spans="2:3" x14ac:dyDescent="0.2">
      <c r="B85" s="13">
        <v>476.83</v>
      </c>
      <c r="C85" s="13">
        <v>75000</v>
      </c>
    </row>
    <row r="86" spans="2:3" x14ac:dyDescent="0.2">
      <c r="B86" s="13">
        <v>476.98</v>
      </c>
      <c r="C86" s="13">
        <v>76000</v>
      </c>
    </row>
    <row r="87" spans="2:3" x14ac:dyDescent="0.2">
      <c r="B87" s="13">
        <v>477.28</v>
      </c>
      <c r="C87" s="13">
        <v>78000</v>
      </c>
    </row>
    <row r="88" spans="2:3" x14ac:dyDescent="0.2">
      <c r="B88" s="13">
        <v>477.43</v>
      </c>
      <c r="C88" s="13">
        <v>79000</v>
      </c>
    </row>
    <row r="89" spans="2:3" x14ac:dyDescent="0.2">
      <c r="B89" s="13">
        <v>477.58</v>
      </c>
      <c r="C89" s="13">
        <v>80000</v>
      </c>
    </row>
    <row r="90" spans="2:3" x14ac:dyDescent="0.2">
      <c r="B90" s="13">
        <v>477.88</v>
      </c>
      <c r="C90" s="13">
        <v>82000</v>
      </c>
    </row>
    <row r="91" spans="2:3" x14ac:dyDescent="0.2">
      <c r="B91" s="13">
        <v>478.02</v>
      </c>
      <c r="C91" s="13">
        <v>83000</v>
      </c>
    </row>
    <row r="92" spans="2:3" x14ac:dyDescent="0.2">
      <c r="B92" s="13">
        <v>478.32</v>
      </c>
      <c r="C92" s="13">
        <v>85000</v>
      </c>
    </row>
    <row r="93" spans="2:3" x14ac:dyDescent="0.2">
      <c r="B93" s="13">
        <v>478.46</v>
      </c>
      <c r="C93" s="13">
        <v>86000</v>
      </c>
    </row>
    <row r="94" spans="2:3" x14ac:dyDescent="0.2">
      <c r="B94" s="13">
        <v>478.76</v>
      </c>
      <c r="C94" s="13">
        <v>88000</v>
      </c>
    </row>
    <row r="95" spans="2:3" x14ac:dyDescent="0.2">
      <c r="B95" s="13">
        <v>478.9</v>
      </c>
      <c r="C95" s="13">
        <v>89000</v>
      </c>
    </row>
    <row r="96" spans="2:3" x14ac:dyDescent="0.2">
      <c r="B96" s="13">
        <v>479.05</v>
      </c>
      <c r="C96" s="13">
        <v>90000</v>
      </c>
    </row>
    <row r="97" spans="2:3" x14ac:dyDescent="0.2">
      <c r="B97" s="13">
        <v>479.33</v>
      </c>
      <c r="C97" s="13">
        <v>92000</v>
      </c>
    </row>
    <row r="98" spans="2:3" x14ac:dyDescent="0.2">
      <c r="B98" s="13">
        <v>479.48</v>
      </c>
      <c r="C98" s="13">
        <v>93000</v>
      </c>
    </row>
    <row r="99" spans="2:3" x14ac:dyDescent="0.2">
      <c r="B99" s="13">
        <v>479.77</v>
      </c>
      <c r="C99" s="13">
        <v>95000</v>
      </c>
    </row>
    <row r="100" spans="2:3" x14ac:dyDescent="0.2">
      <c r="B100" s="13">
        <v>479.91</v>
      </c>
      <c r="C100" s="13">
        <v>96000</v>
      </c>
    </row>
    <row r="101" spans="2:3" x14ac:dyDescent="0.2">
      <c r="B101" s="13">
        <v>480.19</v>
      </c>
      <c r="C101" s="13">
        <v>98000</v>
      </c>
    </row>
    <row r="102" spans="2:3" x14ac:dyDescent="0.2">
      <c r="B102" s="13">
        <v>480.33</v>
      </c>
      <c r="C102" s="13">
        <v>99000</v>
      </c>
    </row>
    <row r="103" spans="2:3" x14ac:dyDescent="0.2">
      <c r="B103" s="13">
        <v>480.46</v>
      </c>
      <c r="C103" s="13">
        <v>100000</v>
      </c>
    </row>
    <row r="104" spans="2:3" x14ac:dyDescent="0.2">
      <c r="B104" s="13">
        <v>480.54</v>
      </c>
      <c r="C104" s="13">
        <v>101000</v>
      </c>
    </row>
    <row r="105" spans="2:3" x14ac:dyDescent="0.2">
      <c r="B105" s="13">
        <v>480.68</v>
      </c>
      <c r="C105" s="13">
        <v>102000</v>
      </c>
    </row>
    <row r="106" spans="2:3" x14ac:dyDescent="0.2">
      <c r="B106" s="13">
        <v>480.82</v>
      </c>
      <c r="C106" s="13">
        <v>103000</v>
      </c>
    </row>
    <row r="107" spans="2:3" x14ac:dyDescent="0.2">
      <c r="B107" s="13">
        <v>480.95</v>
      </c>
      <c r="C107" s="13">
        <v>104000</v>
      </c>
    </row>
    <row r="108" spans="2:3" x14ac:dyDescent="0.2">
      <c r="B108" s="13">
        <v>481.09</v>
      </c>
      <c r="C108" s="13">
        <v>105000</v>
      </c>
    </row>
    <row r="109" spans="2:3" x14ac:dyDescent="0.2">
      <c r="B109" s="13">
        <v>481.23</v>
      </c>
      <c r="C109" s="13">
        <v>106000</v>
      </c>
    </row>
    <row r="110" spans="2:3" x14ac:dyDescent="0.2">
      <c r="B110" s="13">
        <v>481.36</v>
      </c>
      <c r="C110" s="13">
        <v>107000</v>
      </c>
    </row>
    <row r="111" spans="2:3" x14ac:dyDescent="0.2">
      <c r="B111" s="13">
        <v>481.5</v>
      </c>
      <c r="C111" s="13">
        <v>108000</v>
      </c>
    </row>
    <row r="112" spans="2:3" x14ac:dyDescent="0.2">
      <c r="B112" s="13">
        <v>481.64</v>
      </c>
      <c r="C112" s="13">
        <v>109000</v>
      </c>
    </row>
    <row r="113" spans="2:3" x14ac:dyDescent="0.2">
      <c r="B113" s="13">
        <v>481.77</v>
      </c>
      <c r="C113" s="13">
        <v>110000</v>
      </c>
    </row>
    <row r="114" spans="2:3" x14ac:dyDescent="0.2">
      <c r="B114" s="13">
        <v>481.91</v>
      </c>
      <c r="C114" s="13">
        <v>111000</v>
      </c>
    </row>
    <row r="115" spans="2:3" x14ac:dyDescent="0.2">
      <c r="B115" s="13">
        <v>482.04</v>
      </c>
      <c r="C115" s="13">
        <v>112000</v>
      </c>
    </row>
    <row r="116" spans="2:3" x14ac:dyDescent="0.2">
      <c r="B116" s="13">
        <v>482.18</v>
      </c>
      <c r="C116" s="13">
        <v>113000</v>
      </c>
    </row>
    <row r="117" spans="2:3" x14ac:dyDescent="0.2">
      <c r="B117" s="13">
        <v>482.31</v>
      </c>
      <c r="C117" s="13">
        <v>114000</v>
      </c>
    </row>
    <row r="118" spans="2:3" x14ac:dyDescent="0.2">
      <c r="B118" s="13">
        <v>482.45</v>
      </c>
      <c r="C118" s="13">
        <v>115000</v>
      </c>
    </row>
    <row r="119" spans="2:3" x14ac:dyDescent="0.2">
      <c r="B119" s="13">
        <v>482.58</v>
      </c>
      <c r="C119" s="13">
        <v>116000</v>
      </c>
    </row>
    <row r="120" spans="2:3" x14ac:dyDescent="0.2">
      <c r="B120" s="13">
        <v>482.71</v>
      </c>
      <c r="C120" s="13">
        <v>117000</v>
      </c>
    </row>
    <row r="121" spans="2:3" x14ac:dyDescent="0.2">
      <c r="B121" s="13">
        <v>482.85</v>
      </c>
      <c r="C121" s="13">
        <v>118000</v>
      </c>
    </row>
  </sheetData>
  <hyperlinks>
    <hyperlink ref="F9" r:id="rId1"/>
    <hyperlink ref="F11" r:id="rId2"/>
    <hyperlink ref="F10" r:id="rId3"/>
    <hyperlink ref="F8" r:id="rId4"/>
    <hyperlink ref="F5" r:id="rId5"/>
    <hyperlink ref="F15" r:id="rId6"/>
  </hyperlinks>
  <pageMargins left="0.7" right="0.7" top="0.75" bottom="0.75" header="0.3" footer="0.3"/>
  <pageSetup scale="62" fitToHeight="0" orientation="landscape" horizontalDpi="300" verticalDpi="300" r:id="rId7"/>
  <headerFooter>
    <oddHeader>&amp;L&amp;A&amp;C&amp;F</oddHeader>
    <oddFooter>Page &amp;P of &amp;N</oddFooter>
  </headerFooter>
  <drawing r:id="rId8"/>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W134"/>
  <sheetViews>
    <sheetView zoomScale="90" zoomScaleNormal="90" workbookViewId="0">
      <selection activeCell="E37" sqref="E37"/>
    </sheetView>
  </sheetViews>
  <sheetFormatPr defaultRowHeight="14.25" x14ac:dyDescent="0.2"/>
  <cols>
    <col min="1" max="1" width="23.42578125" style="13" customWidth="1"/>
    <col min="2" max="2" width="39" style="13" customWidth="1"/>
    <col min="3" max="3" width="30.5703125" style="13" customWidth="1"/>
    <col min="4" max="5" width="19.28515625" style="13" customWidth="1"/>
    <col min="6" max="6" width="18.7109375" style="13" customWidth="1"/>
    <col min="7" max="7" width="38.42578125" style="13" customWidth="1"/>
    <col min="8" max="8" width="21.5703125" style="13" customWidth="1"/>
    <col min="9" max="9" width="21.7109375" style="13" customWidth="1"/>
    <col min="10" max="10" width="25.28515625" style="13" customWidth="1"/>
    <col min="11" max="11" width="17.85546875" style="13" customWidth="1"/>
    <col min="12" max="12" width="14" style="13" customWidth="1"/>
    <col min="13" max="16384" width="9.140625" style="13"/>
  </cols>
  <sheetData>
    <row r="1" spans="1:11" s="248" customFormat="1" ht="24" thickBot="1" x14ac:dyDescent="0.4">
      <c r="A1" s="250" t="s">
        <v>29</v>
      </c>
      <c r="C1" s="250" t="s">
        <v>747</v>
      </c>
    </row>
    <row r="2" spans="1:11" ht="15.75" hidden="1" thickTop="1" x14ac:dyDescent="0.25">
      <c r="A2" s="254" t="s">
        <v>189</v>
      </c>
      <c r="C2" s="254" t="s">
        <v>190</v>
      </c>
      <c r="D2" s="254"/>
      <c r="E2" s="254"/>
      <c r="F2" s="254" t="s">
        <v>245</v>
      </c>
      <c r="G2" s="254" t="s">
        <v>200</v>
      </c>
      <c r="H2" s="254" t="s">
        <v>375</v>
      </c>
      <c r="K2" s="254" t="s">
        <v>360</v>
      </c>
    </row>
    <row r="3" spans="1:11" ht="15" hidden="1" thickTop="1" x14ac:dyDescent="0.2">
      <c r="A3" s="13" t="s">
        <v>30</v>
      </c>
      <c r="C3" s="13" t="s">
        <v>191</v>
      </c>
      <c r="F3" s="13" t="s">
        <v>246</v>
      </c>
      <c r="G3" s="13" t="s">
        <v>204</v>
      </c>
      <c r="H3" s="13" t="s">
        <v>736</v>
      </c>
      <c r="K3" s="13" t="s">
        <v>361</v>
      </c>
    </row>
    <row r="4" spans="1:11" ht="15" hidden="1" thickTop="1" x14ac:dyDescent="0.2">
      <c r="A4" s="13" t="s">
        <v>573</v>
      </c>
      <c r="C4" s="13" t="s">
        <v>192</v>
      </c>
      <c r="F4" s="13" t="s">
        <v>247</v>
      </c>
      <c r="G4" s="13" t="s">
        <v>201</v>
      </c>
      <c r="H4" s="13" t="s">
        <v>737</v>
      </c>
      <c r="K4" s="13" t="s">
        <v>362</v>
      </c>
    </row>
    <row r="5" spans="1:11" ht="15" hidden="1" thickTop="1" x14ac:dyDescent="0.2">
      <c r="A5" s="13" t="s">
        <v>574</v>
      </c>
      <c r="C5" s="13" t="s">
        <v>193</v>
      </c>
      <c r="F5" s="13" t="s">
        <v>248</v>
      </c>
      <c r="G5" s="13" t="s">
        <v>202</v>
      </c>
      <c r="H5" s="13" t="s">
        <v>735</v>
      </c>
    </row>
    <row r="6" spans="1:11" ht="15" hidden="1" thickTop="1" x14ac:dyDescent="0.2">
      <c r="A6" s="13" t="s">
        <v>572</v>
      </c>
      <c r="C6" s="13" t="s">
        <v>199</v>
      </c>
      <c r="F6" s="13" t="s">
        <v>249</v>
      </c>
      <c r="G6" s="13" t="s">
        <v>240</v>
      </c>
    </row>
    <row r="7" spans="1:11" ht="15" hidden="1" thickTop="1" x14ac:dyDescent="0.2">
      <c r="A7" s="13" t="s">
        <v>196</v>
      </c>
      <c r="C7" s="13" t="s">
        <v>194</v>
      </c>
      <c r="F7" s="13" t="s">
        <v>121</v>
      </c>
      <c r="G7" s="13" t="s">
        <v>203</v>
      </c>
    </row>
    <row r="8" spans="1:11" ht="15" hidden="1" thickTop="1" x14ac:dyDescent="0.2">
      <c r="A8" s="13" t="s">
        <v>251</v>
      </c>
      <c r="C8" s="13" t="s">
        <v>195</v>
      </c>
      <c r="F8" s="13" t="s">
        <v>250</v>
      </c>
      <c r="G8" s="13" t="s">
        <v>205</v>
      </c>
    </row>
    <row r="9" spans="1:11" ht="15" hidden="1" thickTop="1" x14ac:dyDescent="0.2">
      <c r="A9" s="13" t="s">
        <v>571</v>
      </c>
      <c r="C9" s="13" t="s">
        <v>399</v>
      </c>
      <c r="G9" s="13" t="s">
        <v>239</v>
      </c>
    </row>
    <row r="10" spans="1:11" ht="15" hidden="1" thickTop="1" x14ac:dyDescent="0.2">
      <c r="A10" s="13" t="s">
        <v>252</v>
      </c>
      <c r="C10" s="13" t="s">
        <v>197</v>
      </c>
      <c r="G10" s="13" t="s">
        <v>238</v>
      </c>
    </row>
    <row r="11" spans="1:11" ht="15" hidden="1" thickTop="1" x14ac:dyDescent="0.2">
      <c r="A11" s="13" t="s">
        <v>241</v>
      </c>
      <c r="C11" s="13" t="s">
        <v>198</v>
      </c>
    </row>
    <row r="12" spans="1:11" ht="15" hidden="1" thickTop="1" x14ac:dyDescent="0.2">
      <c r="A12" s="13" t="s">
        <v>400</v>
      </c>
    </row>
    <row r="13" spans="1:11" ht="15" hidden="1" thickTop="1" x14ac:dyDescent="0.2">
      <c r="A13" s="13" t="s">
        <v>570</v>
      </c>
    </row>
    <row r="14" spans="1:11" ht="15" hidden="1" thickTop="1" x14ac:dyDescent="0.2">
      <c r="A14" s="13" t="s">
        <v>253</v>
      </c>
    </row>
    <row r="15" spans="1:11" ht="15" hidden="1" thickTop="1" x14ac:dyDescent="0.2"/>
    <row r="16" spans="1:11" ht="14.25" hidden="1" customHeight="1" x14ac:dyDescent="0.2"/>
    <row r="17" spans="1:23" ht="15" hidden="1" thickTop="1" x14ac:dyDescent="0.2"/>
    <row r="18" spans="1:23" ht="15" thickTop="1" x14ac:dyDescent="0.2"/>
    <row r="19" spans="1:23" ht="15" x14ac:dyDescent="0.25">
      <c r="A19" s="252" t="s">
        <v>48</v>
      </c>
      <c r="B19" s="252" t="s">
        <v>47</v>
      </c>
      <c r="C19" s="353" t="s">
        <v>244</v>
      </c>
      <c r="D19" s="353" t="s">
        <v>838</v>
      </c>
      <c r="E19" s="353" t="s">
        <v>357</v>
      </c>
      <c r="F19" s="353" t="s">
        <v>49</v>
      </c>
      <c r="G19" s="353" t="s">
        <v>50</v>
      </c>
      <c r="H19" s="353" t="s">
        <v>375</v>
      </c>
      <c r="I19" s="353" t="s">
        <v>242</v>
      </c>
      <c r="J19" s="353" t="s">
        <v>375</v>
      </c>
      <c r="K19" s="353" t="s">
        <v>358</v>
      </c>
      <c r="M19" s="369" t="s">
        <v>716</v>
      </c>
      <c r="N19" s="369"/>
      <c r="O19" s="358"/>
      <c r="P19" s="358"/>
    </row>
    <row r="20" spans="1:23" ht="15.75" thickBot="1" x14ac:dyDescent="0.3">
      <c r="A20" s="253"/>
      <c r="B20" s="253"/>
      <c r="C20" s="354" t="s">
        <v>356</v>
      </c>
      <c r="D20" s="354" t="s">
        <v>184</v>
      </c>
      <c r="E20" s="354" t="s">
        <v>184</v>
      </c>
      <c r="F20" s="354"/>
      <c r="G20" s="354"/>
      <c r="H20" s="354" t="s">
        <v>733</v>
      </c>
      <c r="I20" s="354" t="s">
        <v>734</v>
      </c>
      <c r="J20" s="354" t="s">
        <v>376</v>
      </c>
      <c r="K20" s="354" t="s">
        <v>359</v>
      </c>
      <c r="M20" s="364"/>
      <c r="N20" s="364"/>
      <c r="O20" s="359"/>
      <c r="P20" s="359"/>
    </row>
    <row r="21" spans="1:23" ht="15" x14ac:dyDescent="0.25">
      <c r="B21" s="13" t="s">
        <v>1030</v>
      </c>
      <c r="K21" s="13" t="s">
        <v>361</v>
      </c>
      <c r="M21" s="404" t="s">
        <v>711</v>
      </c>
      <c r="N21" s="405"/>
      <c r="O21" s="405"/>
      <c r="P21" s="405"/>
      <c r="Q21" s="392"/>
      <c r="R21" s="392"/>
      <c r="S21" s="392"/>
      <c r="T21" s="392"/>
      <c r="U21" s="392"/>
      <c r="V21" s="392"/>
      <c r="W21" s="393"/>
    </row>
    <row r="22" spans="1:23" ht="15" x14ac:dyDescent="0.25">
      <c r="A22" s="13" t="s">
        <v>573</v>
      </c>
      <c r="B22" s="13" t="s">
        <v>1029</v>
      </c>
      <c r="C22" s="13" t="s">
        <v>193</v>
      </c>
      <c r="D22" s="536" t="s">
        <v>1043</v>
      </c>
      <c r="M22" s="534"/>
      <c r="N22" s="535"/>
      <c r="O22" s="535"/>
      <c r="P22" s="535"/>
      <c r="Q22" s="397"/>
      <c r="R22" s="397"/>
      <c r="S22" s="397"/>
      <c r="T22" s="397"/>
      <c r="U22" s="397"/>
      <c r="V22" s="397"/>
      <c r="W22" s="398"/>
    </row>
    <row r="23" spans="1:23" ht="15" x14ac:dyDescent="0.25">
      <c r="A23" s="13" t="s">
        <v>30</v>
      </c>
      <c r="B23" s="13" t="s">
        <v>1026</v>
      </c>
      <c r="C23" s="13" t="s">
        <v>191</v>
      </c>
      <c r="D23" s="13" t="s">
        <v>1041</v>
      </c>
      <c r="E23" s="13" t="s">
        <v>1032</v>
      </c>
      <c r="F23" s="13" t="s">
        <v>247</v>
      </c>
      <c r="G23" s="13" t="s">
        <v>204</v>
      </c>
      <c r="H23" s="13" t="s">
        <v>735</v>
      </c>
      <c r="I23" s="13" t="s">
        <v>1044</v>
      </c>
      <c r="M23" s="394" t="s">
        <v>4</v>
      </c>
      <c r="N23" s="395"/>
      <c r="O23" s="396"/>
      <c r="P23" s="397"/>
      <c r="Q23" s="397"/>
      <c r="R23" s="397"/>
      <c r="S23" s="397"/>
      <c r="T23" s="397"/>
      <c r="U23" s="397"/>
      <c r="V23" s="397"/>
      <c r="W23" s="398"/>
    </row>
    <row r="24" spans="1:23" x14ac:dyDescent="0.2">
      <c r="A24" s="13" t="s">
        <v>30</v>
      </c>
      <c r="B24" s="13" t="s">
        <v>1027</v>
      </c>
      <c r="C24" s="13" t="s">
        <v>191</v>
      </c>
      <c r="D24" s="13" t="s">
        <v>1041</v>
      </c>
      <c r="E24" s="13" t="s">
        <v>1031</v>
      </c>
      <c r="F24" s="13" t="s">
        <v>247</v>
      </c>
      <c r="G24" s="13" t="s">
        <v>204</v>
      </c>
      <c r="H24" s="13" t="s">
        <v>735</v>
      </c>
      <c r="I24" s="13" t="s">
        <v>1044</v>
      </c>
      <c r="M24" s="399"/>
      <c r="N24" s="397" t="s">
        <v>715</v>
      </c>
      <c r="O24" s="397"/>
      <c r="P24" s="397"/>
      <c r="Q24" s="397"/>
      <c r="R24" s="397"/>
      <c r="S24" s="397"/>
      <c r="T24" s="397"/>
      <c r="U24" s="397"/>
      <c r="V24" s="397"/>
      <c r="W24" s="398"/>
    </row>
    <row r="25" spans="1:23" ht="15" x14ac:dyDescent="0.25">
      <c r="A25" s="13" t="s">
        <v>573</v>
      </c>
      <c r="B25" s="13" t="s">
        <v>1028</v>
      </c>
      <c r="C25" s="13" t="s">
        <v>193</v>
      </c>
      <c r="D25" s="536" t="s">
        <v>1042</v>
      </c>
      <c r="E25" s="13" t="s">
        <v>1036</v>
      </c>
      <c r="F25" s="13" t="s">
        <v>247</v>
      </c>
      <c r="G25" s="13" t="s">
        <v>204</v>
      </c>
      <c r="M25" s="399"/>
      <c r="N25" s="468" t="s">
        <v>712</v>
      </c>
      <c r="O25" s="397"/>
      <c r="P25" s="397"/>
      <c r="Q25" s="397"/>
      <c r="R25" s="397"/>
      <c r="S25" s="397"/>
      <c r="T25" s="397"/>
      <c r="U25" s="397"/>
      <c r="V25" s="397"/>
      <c r="W25" s="398"/>
    </row>
    <row r="26" spans="1:23" ht="15" x14ac:dyDescent="0.25">
      <c r="M26" s="399"/>
      <c r="N26" s="468" t="s">
        <v>713</v>
      </c>
      <c r="O26" s="396"/>
      <c r="P26" s="397"/>
      <c r="Q26" s="397"/>
      <c r="R26" s="397"/>
      <c r="S26" s="397"/>
      <c r="T26" s="397"/>
      <c r="U26" s="397"/>
      <c r="V26" s="397"/>
      <c r="W26" s="398"/>
    </row>
    <row r="27" spans="1:23" x14ac:dyDescent="0.2">
      <c r="B27" s="13" t="s">
        <v>1037</v>
      </c>
      <c r="M27" s="399"/>
      <c r="N27" s="397" t="s">
        <v>714</v>
      </c>
      <c r="O27" s="397"/>
      <c r="P27" s="397"/>
      <c r="Q27" s="397"/>
      <c r="R27" s="397"/>
      <c r="S27" s="397"/>
      <c r="T27" s="397"/>
      <c r="U27" s="397"/>
      <c r="V27" s="397"/>
      <c r="W27" s="398"/>
    </row>
    <row r="28" spans="1:23" x14ac:dyDescent="0.2">
      <c r="A28" s="13" t="s">
        <v>30</v>
      </c>
      <c r="B28" s="13" t="s">
        <v>1038</v>
      </c>
      <c r="C28" s="13" t="s">
        <v>191</v>
      </c>
      <c r="D28" s="13">
        <v>479</v>
      </c>
      <c r="E28" s="13">
        <v>481.5</v>
      </c>
      <c r="M28" s="399"/>
      <c r="N28" s="397"/>
      <c r="O28" s="397"/>
      <c r="P28" s="397"/>
      <c r="Q28" s="397"/>
      <c r="R28" s="397"/>
      <c r="S28" s="397"/>
      <c r="T28" s="397"/>
      <c r="U28" s="397"/>
      <c r="V28" s="397"/>
      <c r="W28" s="398"/>
    </row>
    <row r="29" spans="1:23" x14ac:dyDescent="0.2">
      <c r="A29" s="13" t="s">
        <v>30</v>
      </c>
      <c r="B29" s="13" t="s">
        <v>1027</v>
      </c>
      <c r="C29" s="13" t="s">
        <v>191</v>
      </c>
      <c r="D29" s="13">
        <v>474</v>
      </c>
      <c r="E29" s="13">
        <v>474</v>
      </c>
      <c r="M29" s="399"/>
      <c r="N29" s="397"/>
      <c r="O29" s="397"/>
      <c r="P29" s="397"/>
      <c r="Q29" s="397"/>
      <c r="R29" s="397"/>
      <c r="S29" s="397"/>
      <c r="T29" s="397"/>
      <c r="U29" s="397"/>
      <c r="V29" s="397"/>
      <c r="W29" s="398"/>
    </row>
    <row r="30" spans="1:23" x14ac:dyDescent="0.2">
      <c r="A30" s="13" t="s">
        <v>30</v>
      </c>
      <c r="B30" s="13" t="s">
        <v>1039</v>
      </c>
      <c r="C30" s="13" t="s">
        <v>191</v>
      </c>
      <c r="D30" s="13">
        <v>478</v>
      </c>
      <c r="E30" s="13">
        <v>478.8</v>
      </c>
      <c r="M30" s="399"/>
      <c r="N30" s="397"/>
      <c r="O30" s="397"/>
      <c r="P30" s="397"/>
      <c r="Q30" s="397"/>
      <c r="R30" s="397"/>
      <c r="S30" s="397"/>
      <c r="T30" s="397"/>
      <c r="U30" s="397"/>
      <c r="V30" s="397"/>
      <c r="W30" s="398"/>
    </row>
    <row r="31" spans="1:23" x14ac:dyDescent="0.2">
      <c r="A31" s="13" t="s">
        <v>30</v>
      </c>
      <c r="B31" s="13" t="s">
        <v>1040</v>
      </c>
      <c r="C31" s="13" t="s">
        <v>191</v>
      </c>
      <c r="D31" s="13">
        <v>475</v>
      </c>
      <c r="E31" s="13">
        <v>475</v>
      </c>
      <c r="M31" s="399"/>
      <c r="N31" s="397"/>
      <c r="O31" s="397"/>
      <c r="P31" s="397"/>
      <c r="Q31" s="397"/>
      <c r="R31" s="397"/>
      <c r="S31" s="397"/>
      <c r="T31" s="397"/>
      <c r="U31" s="397"/>
      <c r="V31" s="397"/>
      <c r="W31" s="398"/>
    </row>
    <row r="32" spans="1:23" ht="15" x14ac:dyDescent="0.25">
      <c r="A32" s="13" t="s">
        <v>573</v>
      </c>
      <c r="B32" s="13" t="s">
        <v>1029</v>
      </c>
      <c r="C32" s="13" t="s">
        <v>193</v>
      </c>
      <c r="D32" s="536" t="s">
        <v>1042</v>
      </c>
      <c r="E32" s="13" t="s">
        <v>1042</v>
      </c>
      <c r="M32" s="399"/>
      <c r="N32" s="397"/>
      <c r="O32" s="397"/>
      <c r="P32" s="397"/>
      <c r="Q32" s="397"/>
      <c r="R32" s="397"/>
      <c r="S32" s="397"/>
      <c r="T32" s="397"/>
      <c r="U32" s="397"/>
      <c r="V32" s="397"/>
      <c r="W32" s="398"/>
    </row>
    <row r="33" spans="13:23" x14ac:dyDescent="0.2">
      <c r="M33" s="399"/>
      <c r="N33" s="397"/>
      <c r="O33" s="397"/>
      <c r="P33" s="397"/>
      <c r="Q33" s="397"/>
      <c r="R33" s="397"/>
      <c r="S33" s="397"/>
      <c r="T33" s="397"/>
      <c r="U33" s="397"/>
      <c r="V33" s="397"/>
      <c r="W33" s="398"/>
    </row>
    <row r="34" spans="13:23" x14ac:dyDescent="0.2">
      <c r="M34" s="399"/>
      <c r="N34" s="397"/>
      <c r="O34" s="397"/>
      <c r="P34" s="397"/>
      <c r="Q34" s="397"/>
      <c r="R34" s="397"/>
      <c r="S34" s="397"/>
      <c r="T34" s="397"/>
      <c r="U34" s="397"/>
      <c r="V34" s="397"/>
      <c r="W34" s="398"/>
    </row>
    <row r="35" spans="13:23" x14ac:dyDescent="0.2">
      <c r="M35" s="399"/>
      <c r="N35" s="397"/>
      <c r="O35" s="397"/>
      <c r="P35" s="397"/>
      <c r="Q35" s="397"/>
      <c r="R35" s="397"/>
      <c r="S35" s="397"/>
      <c r="T35" s="397"/>
      <c r="U35" s="397"/>
      <c r="V35" s="397"/>
      <c r="W35" s="398"/>
    </row>
    <row r="36" spans="13:23" x14ac:dyDescent="0.2">
      <c r="M36" s="399"/>
      <c r="N36" s="397"/>
      <c r="O36" s="397"/>
      <c r="P36" s="397"/>
      <c r="Q36" s="397"/>
      <c r="R36" s="397"/>
      <c r="S36" s="397"/>
      <c r="T36" s="397"/>
      <c r="U36" s="397"/>
      <c r="V36" s="397"/>
      <c r="W36" s="398"/>
    </row>
    <row r="37" spans="13:23" x14ac:dyDescent="0.2">
      <c r="M37" s="399"/>
      <c r="N37" s="397"/>
      <c r="O37" s="397"/>
      <c r="P37" s="397"/>
      <c r="Q37" s="397"/>
      <c r="R37" s="397"/>
      <c r="S37" s="397"/>
      <c r="T37" s="397"/>
      <c r="U37" s="397"/>
      <c r="V37" s="397"/>
      <c r="W37" s="398"/>
    </row>
    <row r="38" spans="13:23" x14ac:dyDescent="0.2">
      <c r="M38" s="399"/>
      <c r="N38" s="397"/>
      <c r="O38" s="397"/>
      <c r="P38" s="397"/>
      <c r="Q38" s="397"/>
      <c r="R38" s="397"/>
      <c r="S38" s="397"/>
      <c r="T38" s="397"/>
      <c r="U38" s="397"/>
      <c r="V38" s="397"/>
      <c r="W38" s="398"/>
    </row>
    <row r="39" spans="13:23" x14ac:dyDescent="0.2">
      <c r="M39" s="399"/>
      <c r="N39" s="397"/>
      <c r="O39" s="397"/>
      <c r="P39" s="397"/>
      <c r="Q39" s="397"/>
      <c r="R39" s="397"/>
      <c r="S39" s="397"/>
      <c r="T39" s="397"/>
      <c r="U39" s="397"/>
      <c r="V39" s="397"/>
      <c r="W39" s="398"/>
    </row>
    <row r="40" spans="13:23" x14ac:dyDescent="0.2">
      <c r="M40" s="399"/>
      <c r="N40" s="397"/>
      <c r="O40" s="397"/>
      <c r="P40" s="397"/>
      <c r="Q40" s="397"/>
      <c r="R40" s="397"/>
      <c r="S40" s="397"/>
      <c r="T40" s="397"/>
      <c r="U40" s="397"/>
      <c r="V40" s="397"/>
      <c r="W40" s="398"/>
    </row>
    <row r="41" spans="13:23" x14ac:dyDescent="0.2">
      <c r="M41" s="399"/>
      <c r="N41" s="397"/>
      <c r="O41" s="397"/>
      <c r="P41" s="397"/>
      <c r="Q41" s="397"/>
      <c r="R41" s="397"/>
      <c r="S41" s="397"/>
      <c r="T41" s="397"/>
      <c r="U41" s="397"/>
      <c r="V41" s="397"/>
      <c r="W41" s="398"/>
    </row>
    <row r="42" spans="13:23" ht="15" thickBot="1" x14ac:dyDescent="0.25">
      <c r="M42" s="400"/>
      <c r="N42" s="401"/>
      <c r="O42" s="401"/>
      <c r="P42" s="401"/>
      <c r="Q42" s="401"/>
      <c r="R42" s="401"/>
      <c r="S42" s="401"/>
      <c r="T42" s="401"/>
      <c r="U42" s="401"/>
      <c r="V42" s="401"/>
      <c r="W42" s="402"/>
    </row>
    <row r="44" spans="13:23" ht="15" thickBot="1" x14ac:dyDescent="0.25"/>
    <row r="45" spans="13:23" ht="15" x14ac:dyDescent="0.25">
      <c r="M45" s="404" t="s">
        <v>711</v>
      </c>
      <c r="N45" s="405"/>
      <c r="O45" s="405"/>
      <c r="P45" s="405"/>
      <c r="Q45" s="392"/>
      <c r="R45" s="392"/>
      <c r="S45" s="392"/>
      <c r="T45" s="392"/>
      <c r="U45" s="392"/>
      <c r="V45" s="392"/>
      <c r="W45" s="393"/>
    </row>
    <row r="46" spans="13:23" ht="15" x14ac:dyDescent="0.25">
      <c r="M46" s="394" t="s">
        <v>4</v>
      </c>
      <c r="N46" s="395"/>
      <c r="O46" s="396"/>
      <c r="P46" s="397"/>
      <c r="Q46" s="397"/>
      <c r="R46" s="397"/>
      <c r="S46" s="397"/>
      <c r="T46" s="397"/>
      <c r="U46" s="397"/>
      <c r="V46" s="397"/>
      <c r="W46" s="398"/>
    </row>
    <row r="47" spans="13:23" x14ac:dyDescent="0.2">
      <c r="M47" s="399"/>
      <c r="N47" s="397" t="s">
        <v>715</v>
      </c>
      <c r="O47" s="397"/>
      <c r="P47" s="397"/>
      <c r="Q47" s="397"/>
      <c r="R47" s="397"/>
      <c r="S47" s="397"/>
      <c r="T47" s="397"/>
      <c r="U47" s="397"/>
      <c r="V47" s="397"/>
      <c r="W47" s="398"/>
    </row>
    <row r="48" spans="13:23" x14ac:dyDescent="0.2">
      <c r="M48" s="399"/>
      <c r="N48" s="468" t="s">
        <v>712</v>
      </c>
      <c r="O48" s="397"/>
      <c r="P48" s="397"/>
      <c r="Q48" s="397"/>
      <c r="R48" s="397"/>
      <c r="S48" s="397"/>
      <c r="T48" s="397"/>
      <c r="U48" s="397"/>
      <c r="V48" s="397"/>
      <c r="W48" s="398"/>
    </row>
    <row r="49" spans="13:23" ht="15" x14ac:dyDescent="0.25">
      <c r="M49" s="399"/>
      <c r="N49" s="468" t="s">
        <v>713</v>
      </c>
      <c r="O49" s="396"/>
      <c r="P49" s="397"/>
      <c r="Q49" s="397"/>
      <c r="R49" s="397"/>
      <c r="S49" s="397"/>
      <c r="T49" s="397"/>
      <c r="U49" s="397"/>
      <c r="V49" s="397"/>
      <c r="W49" s="398"/>
    </row>
    <row r="50" spans="13:23" x14ac:dyDescent="0.2">
      <c r="M50" s="399"/>
      <c r="N50" s="397" t="s">
        <v>714</v>
      </c>
      <c r="O50" s="397"/>
      <c r="P50" s="397"/>
      <c r="Q50" s="397"/>
      <c r="R50" s="397"/>
      <c r="S50" s="397"/>
      <c r="T50" s="397"/>
      <c r="U50" s="397"/>
      <c r="V50" s="397"/>
      <c r="W50" s="398"/>
    </row>
    <row r="51" spans="13:23" x14ac:dyDescent="0.2">
      <c r="M51" s="399"/>
      <c r="N51" s="397"/>
      <c r="O51" s="397"/>
      <c r="P51" s="397"/>
      <c r="Q51" s="397"/>
      <c r="R51" s="397"/>
      <c r="S51" s="397"/>
      <c r="T51" s="397"/>
      <c r="U51" s="397"/>
      <c r="V51" s="397"/>
      <c r="W51" s="398"/>
    </row>
    <row r="52" spans="13:23" x14ac:dyDescent="0.2">
      <c r="M52" s="399"/>
      <c r="N52" s="397"/>
      <c r="O52" s="397"/>
      <c r="P52" s="397"/>
      <c r="Q52" s="397"/>
      <c r="R52" s="397"/>
      <c r="S52" s="397"/>
      <c r="T52" s="397"/>
      <c r="U52" s="397"/>
      <c r="V52" s="397"/>
      <c r="W52" s="398"/>
    </row>
    <row r="53" spans="13:23" x14ac:dyDescent="0.2">
      <c r="M53" s="399"/>
      <c r="N53" s="397"/>
      <c r="O53" s="397"/>
      <c r="P53" s="397"/>
      <c r="Q53" s="397"/>
      <c r="R53" s="397"/>
      <c r="S53" s="397"/>
      <c r="T53" s="397"/>
      <c r="U53" s="397"/>
      <c r="V53" s="397"/>
      <c r="W53" s="398"/>
    </row>
    <row r="54" spans="13:23" x14ac:dyDescent="0.2">
      <c r="M54" s="399"/>
      <c r="N54" s="397"/>
      <c r="O54" s="397"/>
      <c r="P54" s="397"/>
      <c r="Q54" s="397"/>
      <c r="R54" s="397"/>
      <c r="S54" s="397"/>
      <c r="T54" s="397"/>
      <c r="U54" s="397"/>
      <c r="V54" s="397"/>
      <c r="W54" s="398"/>
    </row>
    <row r="55" spans="13:23" x14ac:dyDescent="0.2">
      <c r="M55" s="399"/>
      <c r="N55" s="397"/>
      <c r="O55" s="397"/>
      <c r="P55" s="397"/>
      <c r="Q55" s="397"/>
      <c r="R55" s="397"/>
      <c r="S55" s="397"/>
      <c r="T55" s="397"/>
      <c r="U55" s="397"/>
      <c r="V55" s="397"/>
      <c r="W55" s="398"/>
    </row>
    <row r="56" spans="13:23" x14ac:dyDescent="0.2">
      <c r="M56" s="399"/>
      <c r="N56" s="397"/>
      <c r="O56" s="397"/>
      <c r="P56" s="397"/>
      <c r="Q56" s="397"/>
      <c r="R56" s="397"/>
      <c r="S56" s="397"/>
      <c r="T56" s="397"/>
      <c r="U56" s="397"/>
      <c r="V56" s="397"/>
      <c r="W56" s="398"/>
    </row>
    <row r="57" spans="13:23" x14ac:dyDescent="0.2">
      <c r="M57" s="399"/>
      <c r="N57" s="397"/>
      <c r="O57" s="397"/>
      <c r="P57" s="397"/>
      <c r="Q57" s="397"/>
      <c r="R57" s="397"/>
      <c r="S57" s="397"/>
      <c r="T57" s="397"/>
      <c r="U57" s="397"/>
      <c r="V57" s="397"/>
      <c r="W57" s="398"/>
    </row>
    <row r="58" spans="13:23" x14ac:dyDescent="0.2">
      <c r="M58" s="399"/>
      <c r="N58" s="397"/>
      <c r="O58" s="397"/>
      <c r="P58" s="397"/>
      <c r="Q58" s="397"/>
      <c r="R58" s="397"/>
      <c r="S58" s="397"/>
      <c r="T58" s="397"/>
      <c r="U58" s="397"/>
      <c r="V58" s="397"/>
      <c r="W58" s="398"/>
    </row>
    <row r="59" spans="13:23" x14ac:dyDescent="0.2">
      <c r="M59" s="399"/>
      <c r="N59" s="397"/>
      <c r="O59" s="397"/>
      <c r="P59" s="397"/>
      <c r="Q59" s="397"/>
      <c r="R59" s="397"/>
      <c r="S59" s="397"/>
      <c r="T59" s="397"/>
      <c r="U59" s="397"/>
      <c r="V59" s="397"/>
      <c r="W59" s="398"/>
    </row>
    <row r="60" spans="13:23" x14ac:dyDescent="0.2">
      <c r="M60" s="399"/>
      <c r="N60" s="397"/>
      <c r="O60" s="397"/>
      <c r="P60" s="397"/>
      <c r="Q60" s="397"/>
      <c r="R60" s="397"/>
      <c r="S60" s="397"/>
      <c r="T60" s="397"/>
      <c r="U60" s="397"/>
      <c r="V60" s="397"/>
      <c r="W60" s="398"/>
    </row>
    <row r="61" spans="13:23" x14ac:dyDescent="0.2">
      <c r="M61" s="399"/>
      <c r="N61" s="397"/>
      <c r="O61" s="397"/>
      <c r="P61" s="397"/>
      <c r="Q61" s="397"/>
      <c r="R61" s="397"/>
      <c r="S61" s="397"/>
      <c r="T61" s="397"/>
      <c r="U61" s="397"/>
      <c r="V61" s="397"/>
      <c r="W61" s="398"/>
    </row>
    <row r="62" spans="13:23" x14ac:dyDescent="0.2">
      <c r="M62" s="399"/>
      <c r="N62" s="397"/>
      <c r="O62" s="397"/>
      <c r="P62" s="397"/>
      <c r="Q62" s="397"/>
      <c r="R62" s="397"/>
      <c r="S62" s="397"/>
      <c r="T62" s="397"/>
      <c r="U62" s="397"/>
      <c r="V62" s="397"/>
      <c r="W62" s="398"/>
    </row>
    <row r="63" spans="13:23" x14ac:dyDescent="0.2">
      <c r="M63" s="399"/>
      <c r="N63" s="397"/>
      <c r="O63" s="397"/>
      <c r="P63" s="397"/>
      <c r="Q63" s="397"/>
      <c r="R63" s="397"/>
      <c r="S63" s="397"/>
      <c r="T63" s="397"/>
      <c r="U63" s="397"/>
      <c r="V63" s="397"/>
      <c r="W63" s="398"/>
    </row>
    <row r="64" spans="13:23" x14ac:dyDescent="0.2">
      <c r="M64" s="399"/>
      <c r="N64" s="397"/>
      <c r="O64" s="397"/>
      <c r="P64" s="397"/>
      <c r="Q64" s="397"/>
      <c r="R64" s="397"/>
      <c r="S64" s="397"/>
      <c r="T64" s="397"/>
      <c r="U64" s="397"/>
      <c r="V64" s="397"/>
      <c r="W64" s="398"/>
    </row>
    <row r="65" spans="13:23" ht="15" thickBot="1" x14ac:dyDescent="0.25">
      <c r="M65" s="400"/>
      <c r="N65" s="401"/>
      <c r="O65" s="401"/>
      <c r="P65" s="401"/>
      <c r="Q65" s="401"/>
      <c r="R65" s="401"/>
      <c r="S65" s="401"/>
      <c r="T65" s="401"/>
      <c r="U65" s="401"/>
      <c r="V65" s="401"/>
      <c r="W65" s="402"/>
    </row>
    <row r="67" spans="13:23" ht="15" thickBot="1" x14ac:dyDescent="0.25"/>
    <row r="68" spans="13:23" ht="15" x14ac:dyDescent="0.25">
      <c r="M68" s="404" t="s">
        <v>711</v>
      </c>
      <c r="N68" s="405"/>
      <c r="O68" s="405"/>
      <c r="P68" s="405"/>
      <c r="Q68" s="392"/>
      <c r="R68" s="392"/>
      <c r="S68" s="392"/>
      <c r="T68" s="392"/>
      <c r="U68" s="392"/>
      <c r="V68" s="392"/>
      <c r="W68" s="393"/>
    </row>
    <row r="69" spans="13:23" ht="15" x14ac:dyDescent="0.25">
      <c r="M69" s="394" t="s">
        <v>4</v>
      </c>
      <c r="N69" s="395"/>
      <c r="O69" s="396"/>
      <c r="P69" s="397"/>
      <c r="Q69" s="397"/>
      <c r="R69" s="397"/>
      <c r="S69" s="397"/>
      <c r="T69" s="397"/>
      <c r="U69" s="397"/>
      <c r="V69" s="397"/>
      <c r="W69" s="398"/>
    </row>
    <row r="70" spans="13:23" x14ac:dyDescent="0.2">
      <c r="M70" s="399"/>
      <c r="N70" s="397" t="s">
        <v>715</v>
      </c>
      <c r="O70" s="397"/>
      <c r="P70" s="397"/>
      <c r="Q70" s="397"/>
      <c r="R70" s="397"/>
      <c r="S70" s="397"/>
      <c r="T70" s="397"/>
      <c r="U70" s="397"/>
      <c r="V70" s="397"/>
      <c r="W70" s="398"/>
    </row>
    <row r="71" spans="13:23" x14ac:dyDescent="0.2">
      <c r="M71" s="399"/>
      <c r="N71" s="468" t="s">
        <v>712</v>
      </c>
      <c r="O71" s="397"/>
      <c r="P71" s="397"/>
      <c r="Q71" s="397"/>
      <c r="R71" s="397"/>
      <c r="S71" s="397"/>
      <c r="T71" s="397"/>
      <c r="U71" s="397"/>
      <c r="V71" s="397"/>
      <c r="W71" s="398"/>
    </row>
    <row r="72" spans="13:23" ht="15" x14ac:dyDescent="0.25">
      <c r="M72" s="399"/>
      <c r="N72" s="468" t="s">
        <v>713</v>
      </c>
      <c r="O72" s="396"/>
      <c r="P72" s="397"/>
      <c r="Q72" s="397"/>
      <c r="R72" s="397"/>
      <c r="S72" s="397"/>
      <c r="T72" s="397"/>
      <c r="U72" s="397"/>
      <c r="V72" s="397"/>
      <c r="W72" s="398"/>
    </row>
    <row r="73" spans="13:23" x14ac:dyDescent="0.2">
      <c r="M73" s="399"/>
      <c r="N73" s="397" t="s">
        <v>714</v>
      </c>
      <c r="O73" s="397"/>
      <c r="P73" s="397"/>
      <c r="Q73" s="397"/>
      <c r="R73" s="397"/>
      <c r="S73" s="397"/>
      <c r="T73" s="397"/>
      <c r="U73" s="397"/>
      <c r="V73" s="397"/>
      <c r="W73" s="398"/>
    </row>
    <row r="74" spans="13:23" x14ac:dyDescent="0.2">
      <c r="M74" s="399"/>
      <c r="N74" s="397"/>
      <c r="O74" s="397"/>
      <c r="P74" s="397"/>
      <c r="Q74" s="397"/>
      <c r="R74" s="397"/>
      <c r="S74" s="397"/>
      <c r="T74" s="397"/>
      <c r="U74" s="397"/>
      <c r="V74" s="397"/>
      <c r="W74" s="398"/>
    </row>
    <row r="75" spans="13:23" x14ac:dyDescent="0.2">
      <c r="M75" s="399"/>
      <c r="N75" s="397"/>
      <c r="O75" s="397"/>
      <c r="P75" s="397"/>
      <c r="Q75" s="397"/>
      <c r="R75" s="397"/>
      <c r="S75" s="397"/>
      <c r="T75" s="397"/>
      <c r="U75" s="397"/>
      <c r="V75" s="397"/>
      <c r="W75" s="398"/>
    </row>
    <row r="76" spans="13:23" x14ac:dyDescent="0.2">
      <c r="M76" s="399"/>
      <c r="N76" s="397"/>
      <c r="O76" s="397"/>
      <c r="P76" s="397"/>
      <c r="Q76" s="397"/>
      <c r="R76" s="397"/>
      <c r="S76" s="397"/>
      <c r="T76" s="397"/>
      <c r="U76" s="397"/>
      <c r="V76" s="397"/>
      <c r="W76" s="398"/>
    </row>
    <row r="77" spans="13:23" x14ac:dyDescent="0.2">
      <c r="M77" s="399"/>
      <c r="N77" s="397"/>
      <c r="O77" s="397"/>
      <c r="P77" s="397"/>
      <c r="Q77" s="397"/>
      <c r="R77" s="397"/>
      <c r="S77" s="397"/>
      <c r="T77" s="397"/>
      <c r="U77" s="397"/>
      <c r="V77" s="397"/>
      <c r="W77" s="398"/>
    </row>
    <row r="78" spans="13:23" x14ac:dyDescent="0.2">
      <c r="M78" s="399"/>
      <c r="N78" s="397"/>
      <c r="O78" s="397"/>
      <c r="P78" s="397"/>
      <c r="Q78" s="397"/>
      <c r="R78" s="397"/>
      <c r="S78" s="397"/>
      <c r="T78" s="397"/>
      <c r="U78" s="397"/>
      <c r="V78" s="397"/>
      <c r="W78" s="398"/>
    </row>
    <row r="79" spans="13:23" x14ac:dyDescent="0.2">
      <c r="M79" s="399"/>
      <c r="N79" s="397"/>
      <c r="O79" s="397"/>
      <c r="P79" s="397"/>
      <c r="Q79" s="397"/>
      <c r="R79" s="397"/>
      <c r="S79" s="397"/>
      <c r="T79" s="397"/>
      <c r="U79" s="397"/>
      <c r="V79" s="397"/>
      <c r="W79" s="398"/>
    </row>
    <row r="80" spans="13:23" x14ac:dyDescent="0.2">
      <c r="M80" s="399"/>
      <c r="N80" s="397"/>
      <c r="O80" s="397"/>
      <c r="P80" s="397"/>
      <c r="Q80" s="397"/>
      <c r="R80" s="397"/>
      <c r="S80" s="397"/>
      <c r="T80" s="397"/>
      <c r="U80" s="397"/>
      <c r="V80" s="397"/>
      <c r="W80" s="398"/>
    </row>
    <row r="81" spans="13:23" x14ac:dyDescent="0.2">
      <c r="M81" s="399"/>
      <c r="N81" s="397"/>
      <c r="O81" s="397"/>
      <c r="P81" s="397"/>
      <c r="Q81" s="397"/>
      <c r="R81" s="397"/>
      <c r="S81" s="397"/>
      <c r="T81" s="397"/>
      <c r="U81" s="397"/>
      <c r="V81" s="397"/>
      <c r="W81" s="398"/>
    </row>
    <row r="82" spans="13:23" x14ac:dyDescent="0.2">
      <c r="M82" s="399"/>
      <c r="N82" s="397"/>
      <c r="O82" s="397"/>
      <c r="P82" s="397"/>
      <c r="Q82" s="397"/>
      <c r="R82" s="397"/>
      <c r="S82" s="397"/>
      <c r="T82" s="397"/>
      <c r="U82" s="397"/>
      <c r="V82" s="397"/>
      <c r="W82" s="398"/>
    </row>
    <row r="83" spans="13:23" x14ac:dyDescent="0.2">
      <c r="M83" s="399"/>
      <c r="N83" s="397"/>
      <c r="O83" s="397"/>
      <c r="P83" s="397"/>
      <c r="Q83" s="397"/>
      <c r="R83" s="397"/>
      <c r="S83" s="397"/>
      <c r="T83" s="397"/>
      <c r="U83" s="397"/>
      <c r="V83" s="397"/>
      <c r="W83" s="398"/>
    </row>
    <row r="84" spans="13:23" x14ac:dyDescent="0.2">
      <c r="M84" s="399"/>
      <c r="N84" s="397"/>
      <c r="O84" s="397"/>
      <c r="P84" s="397"/>
      <c r="Q84" s="397"/>
      <c r="R84" s="397"/>
      <c r="S84" s="397"/>
      <c r="T84" s="397"/>
      <c r="U84" s="397"/>
      <c r="V84" s="397"/>
      <c r="W84" s="398"/>
    </row>
    <row r="85" spans="13:23" x14ac:dyDescent="0.2">
      <c r="M85" s="399"/>
      <c r="N85" s="397"/>
      <c r="O85" s="397"/>
      <c r="P85" s="397"/>
      <c r="Q85" s="397"/>
      <c r="R85" s="397"/>
      <c r="S85" s="397"/>
      <c r="T85" s="397"/>
      <c r="U85" s="397"/>
      <c r="V85" s="397"/>
      <c r="W85" s="398"/>
    </row>
    <row r="86" spans="13:23" x14ac:dyDescent="0.2">
      <c r="M86" s="399"/>
      <c r="N86" s="397"/>
      <c r="O86" s="397"/>
      <c r="P86" s="397"/>
      <c r="Q86" s="397"/>
      <c r="R86" s="397"/>
      <c r="S86" s="397"/>
      <c r="T86" s="397"/>
      <c r="U86" s="397"/>
      <c r="V86" s="397"/>
      <c r="W86" s="398"/>
    </row>
    <row r="87" spans="13:23" x14ac:dyDescent="0.2">
      <c r="M87" s="399"/>
      <c r="N87" s="397"/>
      <c r="O87" s="397"/>
      <c r="P87" s="397"/>
      <c r="Q87" s="397"/>
      <c r="R87" s="397"/>
      <c r="S87" s="397"/>
      <c r="T87" s="397"/>
      <c r="U87" s="397"/>
      <c r="V87" s="397"/>
      <c r="W87" s="398"/>
    </row>
    <row r="88" spans="13:23" ht="15" thickBot="1" x14ac:dyDescent="0.25">
      <c r="M88" s="400"/>
      <c r="N88" s="401"/>
      <c r="O88" s="401"/>
      <c r="P88" s="401"/>
      <c r="Q88" s="401"/>
      <c r="R88" s="401"/>
      <c r="S88" s="401"/>
      <c r="T88" s="401"/>
      <c r="U88" s="401"/>
      <c r="V88" s="401"/>
      <c r="W88" s="402"/>
    </row>
    <row r="90" spans="13:23" ht="15" thickBot="1" x14ac:dyDescent="0.25"/>
    <row r="91" spans="13:23" ht="15" x14ac:dyDescent="0.25">
      <c r="M91" s="404" t="s">
        <v>711</v>
      </c>
      <c r="N91" s="405"/>
      <c r="O91" s="405"/>
      <c r="P91" s="405"/>
      <c r="Q91" s="392"/>
      <c r="R91" s="392"/>
      <c r="S91" s="392"/>
      <c r="T91" s="392"/>
      <c r="U91" s="392"/>
      <c r="V91" s="392"/>
      <c r="W91" s="393"/>
    </row>
    <row r="92" spans="13:23" ht="15" x14ac:dyDescent="0.25">
      <c r="M92" s="394" t="s">
        <v>4</v>
      </c>
      <c r="N92" s="395"/>
      <c r="O92" s="396"/>
      <c r="P92" s="397"/>
      <c r="Q92" s="397"/>
      <c r="R92" s="397"/>
      <c r="S92" s="397"/>
      <c r="T92" s="397"/>
      <c r="U92" s="397"/>
      <c r="V92" s="397"/>
      <c r="W92" s="398"/>
    </row>
    <row r="93" spans="13:23" x14ac:dyDescent="0.2">
      <c r="M93" s="399"/>
      <c r="N93" s="397" t="s">
        <v>715</v>
      </c>
      <c r="O93" s="397"/>
      <c r="P93" s="397"/>
      <c r="Q93" s="397"/>
      <c r="R93" s="397"/>
      <c r="S93" s="397"/>
      <c r="T93" s="397"/>
      <c r="U93" s="397"/>
      <c r="V93" s="397"/>
      <c r="W93" s="398"/>
    </row>
    <row r="94" spans="13:23" x14ac:dyDescent="0.2">
      <c r="M94" s="399"/>
      <c r="N94" s="468" t="s">
        <v>712</v>
      </c>
      <c r="O94" s="397"/>
      <c r="P94" s="397"/>
      <c r="Q94" s="397"/>
      <c r="R94" s="397"/>
      <c r="S94" s="397"/>
      <c r="T94" s="397"/>
      <c r="U94" s="397"/>
      <c r="V94" s="397"/>
      <c r="W94" s="398"/>
    </row>
    <row r="95" spans="13:23" ht="15" x14ac:dyDescent="0.25">
      <c r="M95" s="399"/>
      <c r="N95" s="468" t="s">
        <v>713</v>
      </c>
      <c r="O95" s="396"/>
      <c r="P95" s="397"/>
      <c r="Q95" s="397"/>
      <c r="R95" s="397"/>
      <c r="S95" s="397"/>
      <c r="T95" s="397"/>
      <c r="U95" s="397"/>
      <c r="V95" s="397"/>
      <c r="W95" s="398"/>
    </row>
    <row r="96" spans="13:23" x14ac:dyDescent="0.2">
      <c r="M96" s="399"/>
      <c r="N96" s="397" t="s">
        <v>714</v>
      </c>
      <c r="O96" s="397"/>
      <c r="P96" s="397"/>
      <c r="Q96" s="397"/>
      <c r="R96" s="397"/>
      <c r="S96" s="397"/>
      <c r="T96" s="397"/>
      <c r="U96" s="397"/>
      <c r="V96" s="397"/>
      <c r="W96" s="398"/>
    </row>
    <row r="97" spans="13:23" x14ac:dyDescent="0.2">
      <c r="M97" s="399"/>
      <c r="N97" s="397"/>
      <c r="O97" s="397"/>
      <c r="P97" s="397"/>
      <c r="Q97" s="397"/>
      <c r="R97" s="397"/>
      <c r="S97" s="397"/>
      <c r="T97" s="397"/>
      <c r="U97" s="397"/>
      <c r="V97" s="397"/>
      <c r="W97" s="398"/>
    </row>
    <row r="98" spans="13:23" x14ac:dyDescent="0.2">
      <c r="M98" s="399"/>
      <c r="N98" s="397"/>
      <c r="O98" s="397"/>
      <c r="P98" s="397"/>
      <c r="Q98" s="397"/>
      <c r="R98" s="397"/>
      <c r="S98" s="397"/>
      <c r="T98" s="397"/>
      <c r="U98" s="397"/>
      <c r="V98" s="397"/>
      <c r="W98" s="398"/>
    </row>
    <row r="99" spans="13:23" x14ac:dyDescent="0.2">
      <c r="M99" s="399"/>
      <c r="N99" s="397"/>
      <c r="O99" s="397"/>
      <c r="P99" s="397"/>
      <c r="Q99" s="397"/>
      <c r="R99" s="397"/>
      <c r="S99" s="397"/>
      <c r="T99" s="397"/>
      <c r="U99" s="397"/>
      <c r="V99" s="397"/>
      <c r="W99" s="398"/>
    </row>
    <row r="100" spans="13:23" x14ac:dyDescent="0.2">
      <c r="M100" s="399"/>
      <c r="N100" s="397"/>
      <c r="O100" s="397"/>
      <c r="P100" s="397"/>
      <c r="Q100" s="397"/>
      <c r="R100" s="397"/>
      <c r="S100" s="397"/>
      <c r="T100" s="397"/>
      <c r="U100" s="397"/>
      <c r="V100" s="397"/>
      <c r="W100" s="398"/>
    </row>
    <row r="101" spans="13:23" x14ac:dyDescent="0.2">
      <c r="M101" s="399"/>
      <c r="N101" s="397"/>
      <c r="O101" s="397"/>
      <c r="P101" s="397"/>
      <c r="Q101" s="397"/>
      <c r="R101" s="397"/>
      <c r="S101" s="397"/>
      <c r="T101" s="397"/>
      <c r="U101" s="397"/>
      <c r="V101" s="397"/>
      <c r="W101" s="398"/>
    </row>
    <row r="102" spans="13:23" x14ac:dyDescent="0.2">
      <c r="M102" s="399"/>
      <c r="N102" s="397"/>
      <c r="O102" s="397"/>
      <c r="P102" s="397"/>
      <c r="Q102" s="397"/>
      <c r="R102" s="397"/>
      <c r="S102" s="397"/>
      <c r="T102" s="397"/>
      <c r="U102" s="397"/>
      <c r="V102" s="397"/>
      <c r="W102" s="398"/>
    </row>
    <row r="103" spans="13:23" x14ac:dyDescent="0.2">
      <c r="M103" s="399"/>
      <c r="N103" s="397"/>
      <c r="O103" s="397"/>
      <c r="P103" s="397"/>
      <c r="Q103" s="397"/>
      <c r="R103" s="397"/>
      <c r="S103" s="397"/>
      <c r="T103" s="397"/>
      <c r="U103" s="397"/>
      <c r="V103" s="397"/>
      <c r="W103" s="398"/>
    </row>
    <row r="104" spans="13:23" x14ac:dyDescent="0.2">
      <c r="M104" s="399"/>
      <c r="N104" s="397"/>
      <c r="O104" s="397"/>
      <c r="P104" s="397"/>
      <c r="Q104" s="397"/>
      <c r="R104" s="397"/>
      <c r="S104" s="397"/>
      <c r="T104" s="397"/>
      <c r="U104" s="397"/>
      <c r="V104" s="397"/>
      <c r="W104" s="398"/>
    </row>
    <row r="105" spans="13:23" x14ac:dyDescent="0.2">
      <c r="M105" s="399"/>
      <c r="N105" s="397"/>
      <c r="O105" s="397"/>
      <c r="P105" s="397"/>
      <c r="Q105" s="397"/>
      <c r="R105" s="397"/>
      <c r="S105" s="397"/>
      <c r="T105" s="397"/>
      <c r="U105" s="397"/>
      <c r="V105" s="397"/>
      <c r="W105" s="398"/>
    </row>
    <row r="106" spans="13:23" x14ac:dyDescent="0.2">
      <c r="M106" s="399"/>
      <c r="N106" s="397"/>
      <c r="O106" s="397"/>
      <c r="P106" s="397"/>
      <c r="Q106" s="397"/>
      <c r="R106" s="397"/>
      <c r="S106" s="397"/>
      <c r="T106" s="397"/>
      <c r="U106" s="397"/>
      <c r="V106" s="397"/>
      <c r="W106" s="398"/>
    </row>
    <row r="107" spans="13:23" x14ac:dyDescent="0.2">
      <c r="M107" s="399"/>
      <c r="N107" s="397"/>
      <c r="O107" s="397"/>
      <c r="P107" s="397"/>
      <c r="Q107" s="397"/>
      <c r="R107" s="397"/>
      <c r="S107" s="397"/>
      <c r="T107" s="397"/>
      <c r="U107" s="397"/>
      <c r="V107" s="397"/>
      <c r="W107" s="398"/>
    </row>
    <row r="108" spans="13:23" x14ac:dyDescent="0.2">
      <c r="M108" s="399"/>
      <c r="N108" s="397"/>
      <c r="O108" s="397"/>
      <c r="P108" s="397"/>
      <c r="Q108" s="397"/>
      <c r="R108" s="397"/>
      <c r="S108" s="397"/>
      <c r="T108" s="397"/>
      <c r="U108" s="397"/>
      <c r="V108" s="397"/>
      <c r="W108" s="398"/>
    </row>
    <row r="109" spans="13:23" x14ac:dyDescent="0.2">
      <c r="M109" s="399"/>
      <c r="N109" s="397"/>
      <c r="O109" s="397"/>
      <c r="P109" s="397"/>
      <c r="Q109" s="397"/>
      <c r="R109" s="397"/>
      <c r="S109" s="397"/>
      <c r="T109" s="397"/>
      <c r="U109" s="397"/>
      <c r="V109" s="397"/>
      <c r="W109" s="398"/>
    </row>
    <row r="110" spans="13:23" x14ac:dyDescent="0.2">
      <c r="M110" s="399"/>
      <c r="N110" s="397"/>
      <c r="O110" s="397"/>
      <c r="P110" s="397"/>
      <c r="Q110" s="397"/>
      <c r="R110" s="397"/>
      <c r="S110" s="397"/>
      <c r="T110" s="397"/>
      <c r="U110" s="397"/>
      <c r="V110" s="397"/>
      <c r="W110" s="398"/>
    </row>
    <row r="111" spans="13:23" ht="15" thickBot="1" x14ac:dyDescent="0.25">
      <c r="M111" s="400"/>
      <c r="N111" s="401"/>
      <c r="O111" s="401"/>
      <c r="P111" s="401"/>
      <c r="Q111" s="401"/>
      <c r="R111" s="401"/>
      <c r="S111" s="401"/>
      <c r="T111" s="401"/>
      <c r="U111" s="401"/>
      <c r="V111" s="401"/>
      <c r="W111" s="402"/>
    </row>
    <row r="113" spans="13:23" ht="15" thickBot="1" x14ac:dyDescent="0.25"/>
    <row r="114" spans="13:23" ht="15" x14ac:dyDescent="0.25">
      <c r="M114" s="404" t="s">
        <v>711</v>
      </c>
      <c r="N114" s="405"/>
      <c r="O114" s="405"/>
      <c r="P114" s="405"/>
      <c r="Q114" s="392"/>
      <c r="R114" s="392"/>
      <c r="S114" s="392"/>
      <c r="T114" s="392"/>
      <c r="U114" s="392"/>
      <c r="V114" s="392"/>
      <c r="W114" s="393"/>
    </row>
    <row r="115" spans="13:23" ht="15" x14ac:dyDescent="0.25">
      <c r="M115" s="394" t="s">
        <v>4</v>
      </c>
      <c r="N115" s="395"/>
      <c r="O115" s="396"/>
      <c r="P115" s="397"/>
      <c r="Q115" s="397"/>
      <c r="R115" s="397"/>
      <c r="S115" s="397"/>
      <c r="T115" s="397"/>
      <c r="U115" s="397"/>
      <c r="V115" s="397"/>
      <c r="W115" s="398"/>
    </row>
    <row r="116" spans="13:23" x14ac:dyDescent="0.2">
      <c r="M116" s="399"/>
      <c r="N116" s="397" t="s">
        <v>715</v>
      </c>
      <c r="O116" s="397"/>
      <c r="P116" s="397"/>
      <c r="Q116" s="397"/>
      <c r="R116" s="397"/>
      <c r="S116" s="397"/>
      <c r="T116" s="397"/>
      <c r="U116" s="397"/>
      <c r="V116" s="397"/>
      <c r="W116" s="398"/>
    </row>
    <row r="117" spans="13:23" x14ac:dyDescent="0.2">
      <c r="M117" s="399"/>
      <c r="N117" s="468" t="s">
        <v>712</v>
      </c>
      <c r="O117" s="397"/>
      <c r="P117" s="397"/>
      <c r="Q117" s="397"/>
      <c r="R117" s="397"/>
      <c r="S117" s="397"/>
      <c r="T117" s="397"/>
      <c r="U117" s="397"/>
      <c r="V117" s="397"/>
      <c r="W117" s="398"/>
    </row>
    <row r="118" spans="13:23" ht="15" x14ac:dyDescent="0.25">
      <c r="M118" s="399"/>
      <c r="N118" s="468" t="s">
        <v>713</v>
      </c>
      <c r="O118" s="396"/>
      <c r="P118" s="397"/>
      <c r="Q118" s="397"/>
      <c r="R118" s="397"/>
      <c r="S118" s="397"/>
      <c r="T118" s="397"/>
      <c r="U118" s="397"/>
      <c r="V118" s="397"/>
      <c r="W118" s="398"/>
    </row>
    <row r="119" spans="13:23" x14ac:dyDescent="0.2">
      <c r="M119" s="399"/>
      <c r="N119" s="397" t="s">
        <v>714</v>
      </c>
      <c r="O119" s="397"/>
      <c r="P119" s="397"/>
      <c r="Q119" s="397"/>
      <c r="R119" s="397"/>
      <c r="S119" s="397"/>
      <c r="T119" s="397"/>
      <c r="U119" s="397"/>
      <c r="V119" s="397"/>
      <c r="W119" s="398"/>
    </row>
    <row r="120" spans="13:23" x14ac:dyDescent="0.2">
      <c r="M120" s="399"/>
      <c r="N120" s="397"/>
      <c r="O120" s="397"/>
      <c r="P120" s="397"/>
      <c r="Q120" s="397"/>
      <c r="R120" s="397"/>
      <c r="S120" s="397"/>
      <c r="T120" s="397"/>
      <c r="U120" s="397"/>
      <c r="V120" s="397"/>
      <c r="W120" s="398"/>
    </row>
    <row r="121" spans="13:23" x14ac:dyDescent="0.2">
      <c r="M121" s="399"/>
      <c r="N121" s="397"/>
      <c r="O121" s="397"/>
      <c r="P121" s="397"/>
      <c r="Q121" s="397"/>
      <c r="R121" s="397"/>
      <c r="S121" s="397"/>
      <c r="T121" s="397"/>
      <c r="U121" s="397"/>
      <c r="V121" s="397"/>
      <c r="W121" s="398"/>
    </row>
    <row r="122" spans="13:23" x14ac:dyDescent="0.2">
      <c r="M122" s="399"/>
      <c r="N122" s="397"/>
      <c r="O122" s="397"/>
      <c r="P122" s="397"/>
      <c r="Q122" s="397"/>
      <c r="R122" s="397"/>
      <c r="S122" s="397"/>
      <c r="T122" s="397"/>
      <c r="U122" s="397"/>
      <c r="V122" s="397"/>
      <c r="W122" s="398"/>
    </row>
    <row r="123" spans="13:23" x14ac:dyDescent="0.2">
      <c r="M123" s="399"/>
      <c r="N123" s="397"/>
      <c r="O123" s="397"/>
      <c r="P123" s="397"/>
      <c r="Q123" s="397"/>
      <c r="R123" s="397"/>
      <c r="S123" s="397"/>
      <c r="T123" s="397"/>
      <c r="U123" s="397"/>
      <c r="V123" s="397"/>
      <c r="W123" s="398"/>
    </row>
    <row r="124" spans="13:23" x14ac:dyDescent="0.2">
      <c r="M124" s="399"/>
      <c r="N124" s="397"/>
      <c r="O124" s="397"/>
      <c r="P124" s="397"/>
      <c r="Q124" s="397"/>
      <c r="R124" s="397"/>
      <c r="S124" s="397"/>
      <c r="T124" s="397"/>
      <c r="U124" s="397"/>
      <c r="V124" s="397"/>
      <c r="W124" s="398"/>
    </row>
    <row r="125" spans="13:23" x14ac:dyDescent="0.2">
      <c r="M125" s="399"/>
      <c r="N125" s="397"/>
      <c r="O125" s="397"/>
      <c r="P125" s="397"/>
      <c r="Q125" s="397"/>
      <c r="R125" s="397"/>
      <c r="S125" s="397"/>
      <c r="T125" s="397"/>
      <c r="U125" s="397"/>
      <c r="V125" s="397"/>
      <c r="W125" s="398"/>
    </row>
    <row r="126" spans="13:23" x14ac:dyDescent="0.2">
      <c r="M126" s="399"/>
      <c r="N126" s="397"/>
      <c r="O126" s="397"/>
      <c r="P126" s="397"/>
      <c r="Q126" s="397"/>
      <c r="R126" s="397"/>
      <c r="S126" s="397"/>
      <c r="T126" s="397"/>
      <c r="U126" s="397"/>
      <c r="V126" s="397"/>
      <c r="W126" s="398"/>
    </row>
    <row r="127" spans="13:23" x14ac:dyDescent="0.2">
      <c r="M127" s="399"/>
      <c r="N127" s="397"/>
      <c r="O127" s="397"/>
      <c r="P127" s="397"/>
      <c r="Q127" s="397"/>
      <c r="R127" s="397"/>
      <c r="S127" s="397"/>
      <c r="T127" s="397"/>
      <c r="U127" s="397"/>
      <c r="V127" s="397"/>
      <c r="W127" s="398"/>
    </row>
    <row r="128" spans="13:23" x14ac:dyDescent="0.2">
      <c r="M128" s="399"/>
      <c r="N128" s="397"/>
      <c r="O128" s="397"/>
      <c r="P128" s="397"/>
      <c r="Q128" s="397"/>
      <c r="R128" s="397"/>
      <c r="S128" s="397"/>
      <c r="T128" s="397"/>
      <c r="U128" s="397"/>
      <c r="V128" s="397"/>
      <c r="W128" s="398"/>
    </row>
    <row r="129" spans="13:23" x14ac:dyDescent="0.2">
      <c r="M129" s="399"/>
      <c r="N129" s="397"/>
      <c r="O129" s="397"/>
      <c r="P129" s="397"/>
      <c r="Q129" s="397"/>
      <c r="R129" s="397"/>
      <c r="S129" s="397"/>
      <c r="T129" s="397"/>
      <c r="U129" s="397"/>
      <c r="V129" s="397"/>
      <c r="W129" s="398"/>
    </row>
    <row r="130" spans="13:23" x14ac:dyDescent="0.2">
      <c r="M130" s="399"/>
      <c r="N130" s="397"/>
      <c r="O130" s="397"/>
      <c r="P130" s="397"/>
      <c r="Q130" s="397"/>
      <c r="R130" s="397"/>
      <c r="S130" s="397"/>
      <c r="T130" s="397"/>
      <c r="U130" s="397"/>
      <c r="V130" s="397"/>
      <c r="W130" s="398"/>
    </row>
    <row r="131" spans="13:23" x14ac:dyDescent="0.2">
      <c r="M131" s="399"/>
      <c r="N131" s="397"/>
      <c r="O131" s="397"/>
      <c r="P131" s="397"/>
      <c r="Q131" s="397"/>
      <c r="R131" s="397"/>
      <c r="S131" s="397"/>
      <c r="T131" s="397"/>
      <c r="U131" s="397"/>
      <c r="V131" s="397"/>
      <c r="W131" s="398"/>
    </row>
    <row r="132" spans="13:23" x14ac:dyDescent="0.2">
      <c r="M132" s="399"/>
      <c r="N132" s="397"/>
      <c r="O132" s="397"/>
      <c r="P132" s="397"/>
      <c r="Q132" s="397"/>
      <c r="R132" s="397"/>
      <c r="S132" s="397"/>
      <c r="T132" s="397"/>
      <c r="U132" s="397"/>
      <c r="V132" s="397"/>
      <c r="W132" s="398"/>
    </row>
    <row r="133" spans="13:23" x14ac:dyDescent="0.2">
      <c r="M133" s="399"/>
      <c r="N133" s="397"/>
      <c r="O133" s="397"/>
      <c r="P133" s="397"/>
      <c r="Q133" s="397"/>
      <c r="R133" s="397"/>
      <c r="S133" s="397"/>
      <c r="T133" s="397"/>
      <c r="U133" s="397"/>
      <c r="V133" s="397"/>
      <c r="W133" s="398"/>
    </row>
    <row r="134" spans="13:23" ht="15" thickBot="1" x14ac:dyDescent="0.25">
      <c r="M134" s="400"/>
      <c r="N134" s="401"/>
      <c r="O134" s="401"/>
      <c r="P134" s="401"/>
      <c r="Q134" s="401"/>
      <c r="R134" s="401"/>
      <c r="S134" s="401"/>
      <c r="T134" s="401"/>
      <c r="U134" s="401"/>
      <c r="V134" s="401"/>
      <c r="W134" s="402"/>
    </row>
  </sheetData>
  <customSheetViews>
    <customSheetView guid="{5085D6F4-6404-4163-9CA4-2DF30C83B0B6}" scale="90" hiddenRows="1">
      <selection activeCell="A19" sqref="A19"/>
      <pageMargins left="0.7" right="0.7" top="0.75" bottom="0.75" header="0.3" footer="0.3"/>
      <pageSetup orientation="portrait" r:id="rId1"/>
    </customSheetView>
  </customSheetViews>
  <dataValidations count="6">
    <dataValidation type="list" allowBlank="1" showInputMessage="1" showErrorMessage="1" sqref="A21:A1005">
      <formula1>$A$3:$A$14</formula1>
    </dataValidation>
    <dataValidation type="list" allowBlank="1" showInputMessage="1" showErrorMessage="1" sqref="C21:C1005">
      <formula1>$C$3:$C$11</formula1>
    </dataValidation>
    <dataValidation type="list" allowBlank="1" showInputMessage="1" showErrorMessage="1" sqref="F21:F1153">
      <formula1>$F$3:$F$8</formula1>
    </dataValidation>
    <dataValidation type="list" allowBlank="1" showInputMessage="1" showErrorMessage="1" sqref="G21:G1114">
      <formula1>$G$3:$G$10</formula1>
    </dataValidation>
    <dataValidation type="list" allowBlank="1" showInputMessage="1" showErrorMessage="1" sqref="K21:K1036">
      <formula1>$K$3:$K$4</formula1>
    </dataValidation>
    <dataValidation type="list" allowBlank="1" showInputMessage="1" showErrorMessage="1" sqref="H21:H2953">
      <formula1>$H$3:$H$5</formula1>
    </dataValidation>
  </dataValidations>
  <pageMargins left="0.7" right="0.7" top="0.75" bottom="0.75" header="0.3" footer="0.3"/>
  <pageSetup scale="31" fitToWidth="0" fitToHeight="0" orientation="landscape" r:id="rId2"/>
  <headerFooter>
    <oddHeader>&amp;L&amp;A&amp;C&amp;F</oddHeader>
    <oddFooter>Page &amp;P of &amp;N</oddFooter>
  </headerFooter>
  <colBreaks count="1" manualBreakCount="1">
    <brk id="12" max="1048575" man="1"/>
  </colBreaks>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G49"/>
  <sheetViews>
    <sheetView topLeftCell="A2" zoomScaleNormal="100" workbookViewId="0"/>
  </sheetViews>
  <sheetFormatPr defaultRowHeight="14.25" x14ac:dyDescent="0.2"/>
  <cols>
    <col min="1" max="6" width="4.7109375" style="258" customWidth="1"/>
    <col min="7" max="9" width="4.7109375" style="13" customWidth="1"/>
    <col min="10" max="16384" width="9.140625" style="13"/>
  </cols>
  <sheetData>
    <row r="1" spans="1:6" s="248" customFormat="1" ht="24" thickBot="1" x14ac:dyDescent="0.4">
      <c r="A1" s="256" t="s">
        <v>309</v>
      </c>
      <c r="B1" s="256"/>
      <c r="C1" s="257"/>
      <c r="D1" s="257"/>
      <c r="E1" s="257"/>
      <c r="F1" s="257"/>
    </row>
    <row r="2" spans="1:6" ht="15" thickTop="1" x14ac:dyDescent="0.2"/>
    <row r="3" spans="1:6" ht="15" x14ac:dyDescent="0.25">
      <c r="A3" s="259" t="s">
        <v>271</v>
      </c>
      <c r="B3" s="259"/>
      <c r="C3" s="260"/>
    </row>
    <row r="4" spans="1:6" ht="15" x14ac:dyDescent="0.25">
      <c r="B4" s="259" t="s">
        <v>302</v>
      </c>
    </row>
    <row r="5" spans="1:6" ht="15" x14ac:dyDescent="0.25">
      <c r="B5" s="259"/>
      <c r="C5" s="258" t="s">
        <v>303</v>
      </c>
    </row>
    <row r="6" spans="1:6" ht="15" x14ac:dyDescent="0.25">
      <c r="B6" s="259" t="s">
        <v>272</v>
      </c>
    </row>
    <row r="7" spans="1:6" ht="15" x14ac:dyDescent="0.25">
      <c r="B7" s="259"/>
      <c r="C7" s="258" t="s">
        <v>298</v>
      </c>
    </row>
    <row r="8" spans="1:6" ht="15" x14ac:dyDescent="0.25">
      <c r="D8" s="261" t="s">
        <v>288</v>
      </c>
      <c r="E8" s="262" t="s">
        <v>738</v>
      </c>
      <c r="F8" s="13"/>
    </row>
    <row r="9" spans="1:6" x14ac:dyDescent="0.2">
      <c r="D9" s="261"/>
      <c r="E9" s="262"/>
      <c r="F9" s="13" t="s">
        <v>740</v>
      </c>
    </row>
    <row r="10" spans="1:6" x14ac:dyDescent="0.2">
      <c r="C10" s="263"/>
      <c r="F10" s="262" t="s">
        <v>739</v>
      </c>
    </row>
    <row r="11" spans="1:6" x14ac:dyDescent="0.2">
      <c r="C11" s="263"/>
      <c r="F11" s="262" t="s">
        <v>741</v>
      </c>
    </row>
    <row r="12" spans="1:6" ht="15" x14ac:dyDescent="0.25">
      <c r="D12" s="261" t="s">
        <v>289</v>
      </c>
      <c r="E12" s="262" t="s">
        <v>732</v>
      </c>
      <c r="F12" s="13"/>
    </row>
    <row r="13" spans="1:6" x14ac:dyDescent="0.2">
      <c r="D13" s="261"/>
      <c r="E13" s="262"/>
      <c r="F13" s="13" t="s">
        <v>742</v>
      </c>
    </row>
    <row r="14" spans="1:6" ht="15" x14ac:dyDescent="0.25">
      <c r="C14" s="260"/>
      <c r="D14" s="260"/>
      <c r="F14" s="262" t="s">
        <v>729</v>
      </c>
    </row>
    <row r="15" spans="1:6" x14ac:dyDescent="0.2">
      <c r="F15" s="262" t="s">
        <v>728</v>
      </c>
    </row>
    <row r="16" spans="1:6" ht="15" x14ac:dyDescent="0.25">
      <c r="B16" s="259" t="s">
        <v>299</v>
      </c>
    </row>
    <row r="17" spans="1:7" ht="15" x14ac:dyDescent="0.25">
      <c r="B17" s="259"/>
      <c r="C17" s="258" t="s">
        <v>300</v>
      </c>
    </row>
    <row r="18" spans="1:7" ht="15" x14ac:dyDescent="0.25">
      <c r="A18" s="260" t="s">
        <v>295</v>
      </c>
      <c r="B18" s="260"/>
      <c r="C18" s="260"/>
    </row>
    <row r="19" spans="1:7" ht="15" x14ac:dyDescent="0.25">
      <c r="B19" s="259" t="s">
        <v>273</v>
      </c>
    </row>
    <row r="20" spans="1:7" ht="15" x14ac:dyDescent="0.25">
      <c r="C20" s="264" t="s">
        <v>275</v>
      </c>
      <c r="F20" s="264"/>
    </row>
    <row r="21" spans="1:7" ht="15" x14ac:dyDescent="0.25">
      <c r="D21" s="258" t="s">
        <v>266</v>
      </c>
      <c r="F21" s="264"/>
      <c r="G21" s="258"/>
    </row>
    <row r="22" spans="1:7" ht="15" x14ac:dyDescent="0.25">
      <c r="C22" s="264" t="s">
        <v>296</v>
      </c>
      <c r="F22" s="264"/>
    </row>
    <row r="23" spans="1:7" ht="15" x14ac:dyDescent="0.25">
      <c r="D23" s="258" t="s">
        <v>401</v>
      </c>
      <c r="F23" s="264"/>
      <c r="G23" s="258"/>
    </row>
    <row r="24" spans="1:7" ht="15" x14ac:dyDescent="0.25">
      <c r="B24" s="259" t="s">
        <v>274</v>
      </c>
    </row>
    <row r="25" spans="1:7" ht="15" x14ac:dyDescent="0.25">
      <c r="C25" s="265" t="s">
        <v>276</v>
      </c>
      <c r="F25" s="265"/>
    </row>
    <row r="26" spans="1:7" ht="15" x14ac:dyDescent="0.25">
      <c r="D26" s="258" t="s">
        <v>267</v>
      </c>
      <c r="F26" s="265"/>
      <c r="G26" s="258"/>
    </row>
    <row r="27" spans="1:7" ht="15" x14ac:dyDescent="0.25">
      <c r="D27" s="258" t="s">
        <v>304</v>
      </c>
      <c r="F27" s="265"/>
      <c r="G27" s="258"/>
    </row>
    <row r="28" spans="1:7" x14ac:dyDescent="0.2">
      <c r="E28" s="261" t="s">
        <v>290</v>
      </c>
      <c r="F28" s="262" t="s">
        <v>282</v>
      </c>
    </row>
    <row r="29" spans="1:7" ht="15" x14ac:dyDescent="0.25">
      <c r="C29" s="265" t="s">
        <v>277</v>
      </c>
      <c r="F29" s="265"/>
    </row>
    <row r="30" spans="1:7" ht="15" x14ac:dyDescent="0.25">
      <c r="C30" s="265"/>
      <c r="D30" s="258" t="s">
        <v>268</v>
      </c>
      <c r="F30" s="265"/>
    </row>
    <row r="31" spans="1:7" ht="15" x14ac:dyDescent="0.25">
      <c r="C31" s="259" t="s">
        <v>308</v>
      </c>
    </row>
    <row r="32" spans="1:7" ht="15" x14ac:dyDescent="0.25">
      <c r="B32" s="259"/>
      <c r="D32" s="258" t="s">
        <v>265</v>
      </c>
    </row>
    <row r="33" spans="1:7" x14ac:dyDescent="0.2">
      <c r="E33" s="261" t="s">
        <v>293</v>
      </c>
      <c r="F33" s="266" t="s">
        <v>301</v>
      </c>
    </row>
    <row r="34" spans="1:7" x14ac:dyDescent="0.2">
      <c r="E34" s="261" t="s">
        <v>291</v>
      </c>
      <c r="F34" s="262" t="s">
        <v>281</v>
      </c>
    </row>
    <row r="35" spans="1:7" x14ac:dyDescent="0.2">
      <c r="E35" s="261"/>
      <c r="F35" s="262" t="s">
        <v>306</v>
      </c>
    </row>
    <row r="36" spans="1:7" x14ac:dyDescent="0.2">
      <c r="D36" s="262"/>
      <c r="E36" s="261" t="s">
        <v>292</v>
      </c>
      <c r="F36" s="267" t="s">
        <v>307</v>
      </c>
    </row>
    <row r="37" spans="1:7" x14ac:dyDescent="0.2">
      <c r="E37" s="261" t="s">
        <v>792</v>
      </c>
      <c r="F37" s="262" t="s">
        <v>305</v>
      </c>
    </row>
    <row r="38" spans="1:7" x14ac:dyDescent="0.2">
      <c r="G38" s="262" t="s">
        <v>285</v>
      </c>
    </row>
    <row r="39" spans="1:7" x14ac:dyDescent="0.2">
      <c r="G39" s="262" t="s">
        <v>284</v>
      </c>
    </row>
    <row r="40" spans="1:7" ht="15" x14ac:dyDescent="0.25">
      <c r="A40" s="259" t="s">
        <v>278</v>
      </c>
      <c r="B40" s="259"/>
      <c r="C40" s="260"/>
    </row>
    <row r="41" spans="1:7" ht="15" x14ac:dyDescent="0.25">
      <c r="B41" s="259" t="s">
        <v>297</v>
      </c>
    </row>
    <row r="42" spans="1:7" ht="15" x14ac:dyDescent="0.25">
      <c r="B42" s="259"/>
      <c r="C42" s="13" t="s">
        <v>286</v>
      </c>
    </row>
    <row r="43" spans="1:7" ht="15" x14ac:dyDescent="0.25">
      <c r="B43" s="259" t="s">
        <v>287</v>
      </c>
      <c r="D43" s="260"/>
    </row>
    <row r="44" spans="1:7" x14ac:dyDescent="0.2">
      <c r="C44" s="258" t="s">
        <v>402</v>
      </c>
    </row>
    <row r="45" spans="1:7" ht="15" x14ac:dyDescent="0.25">
      <c r="A45" s="259" t="s">
        <v>294</v>
      </c>
      <c r="B45" s="259"/>
      <c r="C45" s="260"/>
    </row>
    <row r="46" spans="1:7" ht="15" x14ac:dyDescent="0.25">
      <c r="B46" s="259" t="s">
        <v>279</v>
      </c>
      <c r="D46" s="260"/>
    </row>
    <row r="47" spans="1:7" ht="15" x14ac:dyDescent="0.25">
      <c r="B47" s="259"/>
      <c r="C47" s="258" t="s">
        <v>269</v>
      </c>
      <c r="D47" s="260"/>
    </row>
    <row r="48" spans="1:7" ht="15" x14ac:dyDescent="0.25">
      <c r="B48" s="259" t="s">
        <v>280</v>
      </c>
      <c r="D48" s="260"/>
    </row>
    <row r="49" spans="3:3" x14ac:dyDescent="0.2">
      <c r="C49" s="258" t="s">
        <v>270</v>
      </c>
    </row>
  </sheetData>
  <customSheetViews>
    <customSheetView guid="{5085D6F4-6404-4163-9CA4-2DF30C83B0B6}" topLeftCell="A7">
      <selection activeCell="C42" sqref="C42"/>
      <pageMargins left="0.7" right="0.7" top="0.75" bottom="0.75" header="0.3" footer="0.3"/>
      <pageSetup orientation="portrait" r:id="rId1"/>
    </customSheetView>
  </customSheetViews>
  <pageMargins left="0.7" right="0.7" top="0.75" bottom="0.75" header="0.3" footer="0.3"/>
  <pageSetup scale="80" fitToHeight="0" orientation="landscape" r:id="rId2"/>
  <headerFooter>
    <oddHeader>&amp;L&amp;A&amp;C&amp;F</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Task List</vt:lpstr>
      <vt:lpstr>Checklist</vt:lpstr>
      <vt:lpstr>Timeline</vt:lpstr>
      <vt:lpstr>Location Map</vt:lpstr>
      <vt:lpstr>Flood Impacts</vt:lpstr>
      <vt:lpstr>Rating - Fox</vt:lpstr>
      <vt:lpstr>Rating - Illinois</vt:lpstr>
      <vt:lpstr>Structures</vt:lpstr>
      <vt:lpstr>Tech Doc</vt:lpstr>
      <vt:lpstr>Metadata</vt:lpstr>
      <vt:lpstr>File Structure</vt:lpstr>
      <vt:lpstr>Terrain</vt:lpstr>
      <vt:lpstr>Spatial Calc</vt:lpstr>
      <vt:lpstr>Local Flow Analysis</vt:lpstr>
      <vt:lpstr>Version</vt:lpstr>
      <vt:lpstr>Checklist!Print_Area</vt:lpstr>
      <vt:lpstr>'Task List'!Print_Area</vt:lpstr>
    </vt:vector>
  </TitlesOfParts>
  <Company>Department of Interior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ostheime</dc:creator>
  <cp:lastModifiedBy>Meekma, Ryan P</cp:lastModifiedBy>
  <cp:lastPrinted>2012-06-18T21:14:15Z</cp:lastPrinted>
  <dcterms:created xsi:type="dcterms:W3CDTF">2010-08-05T13:33:03Z</dcterms:created>
  <dcterms:modified xsi:type="dcterms:W3CDTF">2015-08-21T14:17:07Z</dcterms:modified>
</cp:coreProperties>
</file>